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505" windowHeight="5925" tabRatio="908" activeTab="0"/>
  </bookViews>
  <sheets>
    <sheet name="Sheet1" sheetId="1" r:id="rId1"/>
  </sheets>
  <definedNames>
    <definedName name="_xlnm.Print_Area" localSheetId="0">'Sheet1'!$A$1:$AI$80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<sst xmlns="http://schemas.openxmlformats.org/spreadsheetml/2006/main" count="171" uniqueCount="155">
  <si>
    <t>TOTAL</t>
  </si>
  <si>
    <t>ANDERSON CO</t>
  </si>
  <si>
    <t>CLINTON</t>
  </si>
  <si>
    <t>OAK RIDGE</t>
  </si>
  <si>
    <t>BEDFORD CO</t>
  </si>
  <si>
    <t>BENTON CO</t>
  </si>
  <si>
    <t>BLEDSOE CO</t>
  </si>
  <si>
    <t>BLOUNT CO</t>
  </si>
  <si>
    <t xml:space="preserve">ALCOA </t>
  </si>
  <si>
    <t>MARYVILLE</t>
  </si>
  <si>
    <t>BRADLEY CO</t>
  </si>
  <si>
    <t>CLEVELAND</t>
  </si>
  <si>
    <t>CAMPBELL CO</t>
  </si>
  <si>
    <t>CANNON CO</t>
  </si>
  <si>
    <t>CARROLL CO</t>
  </si>
  <si>
    <t>HOLLOW RK-BR</t>
  </si>
  <si>
    <t>HUNTINGDON</t>
  </si>
  <si>
    <t>MCKENZIE</t>
  </si>
  <si>
    <t>SOUTH CARROLL</t>
  </si>
  <si>
    <t>WEST CARROLL</t>
  </si>
  <si>
    <t>CARTER CO</t>
  </si>
  <si>
    <t>ELIZABETHTON</t>
  </si>
  <si>
    <t>CHEATHAM CO</t>
  </si>
  <si>
    <t>CHESTER CO</t>
  </si>
  <si>
    <t>CLAIBORNE CO</t>
  </si>
  <si>
    <t>CLAY CO</t>
  </si>
  <si>
    <t>COCKE CO</t>
  </si>
  <si>
    <t>NEWPORT</t>
  </si>
  <si>
    <t>COFFEE CO</t>
  </si>
  <si>
    <t>MANCHESTER</t>
  </si>
  <si>
    <t>TULLAHOMA</t>
  </si>
  <si>
    <t>CROCKETT CO</t>
  </si>
  <si>
    <t>ALAMO</t>
  </si>
  <si>
    <t>BELLS</t>
  </si>
  <si>
    <t>CUMBERLAND CO</t>
  </si>
  <si>
    <t>DAVIDSON CO</t>
  </si>
  <si>
    <t>DECATUR CO</t>
  </si>
  <si>
    <t>DEKALB CO</t>
  </si>
  <si>
    <t>DICKSON CO</t>
  </si>
  <si>
    <t>DYER CO</t>
  </si>
  <si>
    <t>DYERSBURG</t>
  </si>
  <si>
    <t>FAYETTE CO</t>
  </si>
  <si>
    <t>FENTRESS CO</t>
  </si>
  <si>
    <t>FRANKLIN CO</t>
  </si>
  <si>
    <t>HUMBOLDT</t>
  </si>
  <si>
    <t>MILAN</t>
  </si>
  <si>
    <t>TRENTON</t>
  </si>
  <si>
    <t>BRADFORD</t>
  </si>
  <si>
    <t>GIBSON CO SP</t>
  </si>
  <si>
    <t>GILES CO</t>
  </si>
  <si>
    <t>GRAINGER CO</t>
  </si>
  <si>
    <t>GREENE CO</t>
  </si>
  <si>
    <t>GREENEVILLE</t>
  </si>
  <si>
    <t>GRUNDY CO</t>
  </si>
  <si>
    <t>HAMBLEN CO</t>
  </si>
  <si>
    <t>HAMILTON CO</t>
  </si>
  <si>
    <t>HANCOCK CO</t>
  </si>
  <si>
    <t xml:space="preserve">HARDEMAN CO </t>
  </si>
  <si>
    <t>HARDIN CO</t>
  </si>
  <si>
    <t>HAWKINS CO</t>
  </si>
  <si>
    <t>ROGERSVILLE</t>
  </si>
  <si>
    <t>HAYWOOD CO</t>
  </si>
  <si>
    <t>HENDERSON CO</t>
  </si>
  <si>
    <t>LEXINGTON</t>
  </si>
  <si>
    <t>HENRY CO</t>
  </si>
  <si>
    <t>PARIS</t>
  </si>
  <si>
    <t>HICKMAN CO</t>
  </si>
  <si>
    <t>HOUSTON CO</t>
  </si>
  <si>
    <t>HUMPHREYS CO</t>
  </si>
  <si>
    <t>JACKSON CO</t>
  </si>
  <si>
    <t>JEFFERSON CO</t>
  </si>
  <si>
    <t>JOHNSON CO</t>
  </si>
  <si>
    <t>KNOX CO</t>
  </si>
  <si>
    <t>LAKE CO</t>
  </si>
  <si>
    <t>LAUDERDALE CO</t>
  </si>
  <si>
    <t>LAWRENCE CO</t>
  </si>
  <si>
    <t>LEWIS CO</t>
  </si>
  <si>
    <t>LINCOLN CO</t>
  </si>
  <si>
    <t>FAYETTEVILLE</t>
  </si>
  <si>
    <t>LOUDON CO</t>
  </si>
  <si>
    <t>LENOIR CITY</t>
  </si>
  <si>
    <t>MCMINN CO</t>
  </si>
  <si>
    <t>ATHENS</t>
  </si>
  <si>
    <t>ETOWAH</t>
  </si>
  <si>
    <t>MCNAIRY CO</t>
  </si>
  <si>
    <t>MACON CO</t>
  </si>
  <si>
    <t>MADISON CO</t>
  </si>
  <si>
    <t>MARION CO</t>
  </si>
  <si>
    <t>RICHARD CITY</t>
  </si>
  <si>
    <t>MARSHALL CO</t>
  </si>
  <si>
    <t>MAURY CO</t>
  </si>
  <si>
    <t>MEIGS CO</t>
  </si>
  <si>
    <t>MONROE CO</t>
  </si>
  <si>
    <t>SWEETWATER</t>
  </si>
  <si>
    <t>MONTGOMERY CO</t>
  </si>
  <si>
    <t>MOORE CO</t>
  </si>
  <si>
    <t>MORGAN CO</t>
  </si>
  <si>
    <t>OBION CO</t>
  </si>
  <si>
    <t>UNION CITY</t>
  </si>
  <si>
    <t>OVERTON CO</t>
  </si>
  <si>
    <t xml:space="preserve">PERRY CO </t>
  </si>
  <si>
    <t>PICKETT CO</t>
  </si>
  <si>
    <t>POLK CO</t>
  </si>
  <si>
    <t>PUTNAM CO</t>
  </si>
  <si>
    <t>RHEA CO</t>
  </si>
  <si>
    <t>DAYTON</t>
  </si>
  <si>
    <t>ROANE CO</t>
  </si>
  <si>
    <t>ROBERTSON CO</t>
  </si>
  <si>
    <t>RUTHERFORD CO</t>
  </si>
  <si>
    <t>MURFREESBORO</t>
  </si>
  <si>
    <t>SCOTT CO</t>
  </si>
  <si>
    <t xml:space="preserve">ONEIDA </t>
  </si>
  <si>
    <t>SEQUATCHIE CO</t>
  </si>
  <si>
    <t>SEVIER CO</t>
  </si>
  <si>
    <t>SHELBY CO</t>
  </si>
  <si>
    <t>SMITH CO</t>
  </si>
  <si>
    <t>STEWART CO</t>
  </si>
  <si>
    <t>SULLIVAN CO</t>
  </si>
  <si>
    <t>BRISTOL</t>
  </si>
  <si>
    <t>KINGSPORT</t>
  </si>
  <si>
    <t>SUMNER CO</t>
  </si>
  <si>
    <t>TIPTON CO</t>
  </si>
  <si>
    <t>TROUSDALE CO</t>
  </si>
  <si>
    <t>UNICOI CO</t>
  </si>
  <si>
    <t>UNION CO</t>
  </si>
  <si>
    <t>VAN BUREN CO</t>
  </si>
  <si>
    <t>WARREN CO</t>
  </si>
  <si>
    <t>WASHINGTON CO</t>
  </si>
  <si>
    <t>JOHNSON CITY</t>
  </si>
  <si>
    <t>WAYNE CO</t>
  </si>
  <si>
    <t>WEAKLEY CO</t>
  </si>
  <si>
    <t>WHITE CO</t>
  </si>
  <si>
    <t>WILLIAMSON CO</t>
  </si>
  <si>
    <t xml:space="preserve">FRANKLIN </t>
  </si>
  <si>
    <t xml:space="preserve">WILSON CO </t>
  </si>
  <si>
    <t xml:space="preserve">LEBANON </t>
  </si>
  <si>
    <t>System Name</t>
  </si>
  <si>
    <t>ADM Total</t>
  </si>
  <si>
    <t>Recording Received</t>
  </si>
  <si>
    <t>X Indicates Adoption Recording has been received.</t>
  </si>
  <si>
    <t>Percentage of Systems Adopted:</t>
  </si>
  <si>
    <t>Total Number of Students:</t>
  </si>
  <si>
    <t>Total ADM Percentage Reported:</t>
  </si>
  <si>
    <t>Total ADM Adoptions Reported:</t>
  </si>
  <si>
    <t>Total Number Systems Reported:</t>
  </si>
  <si>
    <t>Total Number Systems In TN:</t>
  </si>
  <si>
    <t>BARTLETT CITY</t>
  </si>
  <si>
    <t>ARLINGTON COMMUNITY</t>
  </si>
  <si>
    <t>COLLIERVILLE SCHOOLS</t>
  </si>
  <si>
    <t>GERMANTOWN MUNICIPAL</t>
  </si>
  <si>
    <t>LAKELAND SCHOOL SYSTEM</t>
  </si>
  <si>
    <t>MILLINGTON MUNICIPAL</t>
  </si>
  <si>
    <t>N/A</t>
  </si>
  <si>
    <t>2019 Adoption Recording Abstract</t>
  </si>
  <si>
    <t>5/3/019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</si>
</sst>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[$-409]mmmm\ d\,\ yyyy;@"/>
    <numFmt numFmtId="166" formatCode="0_)"/>
    <numFmt numFmtId="167" formatCode="0.0000_)"/>
    <numFmt numFmtId="168" formatCode="#,##0.0000"/>
    <numFmt numFmtId="169" formatCode="mm/dd/yy"/>
    <numFmt numFmtId="170" formatCode="mm/dd/yy_)"/>
    <numFmt numFmtId="171" formatCode="#,##0.000"/>
    <numFmt numFmtId="172" formatCode="#,##0.0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[$-409]dddd\,\ mmmm\ dd\,\ yyyy"/>
    <numFmt numFmtId="177" formatCode="mm/dd/yy;@"/>
    <numFmt numFmtId="178" formatCode="#,##0.00000_);\(#,##0.00000\)"/>
    <numFmt numFmtId="179" formatCode="#,##0.000_);\(#,##0.000\)"/>
    <numFmt numFmtId="180" formatCode="#,##0.0_);\(#,##0.0\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7" fontId="1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74" fontId="1" fillId="0" borderId="0" xfId="42" applyNumberFormat="1" applyFont="1" applyAlignment="1" applyProtection="1">
      <alignment/>
      <protection/>
    </xf>
    <xf numFmtId="174" fontId="1" fillId="0" borderId="0" xfId="42" applyNumberFormat="1" applyFont="1" applyFill="1" applyAlignment="1" applyProtection="1">
      <alignment horizontal="center"/>
      <protection/>
    </xf>
    <xf numFmtId="9" fontId="3" fillId="0" borderId="0" xfId="0" applyNumberFormat="1" applyFont="1" applyFill="1" applyAlignment="1" applyProtection="1">
      <alignment horizontal="center"/>
      <protection/>
    </xf>
    <xf numFmtId="9" fontId="3" fillId="0" borderId="0" xfId="0" applyNumberFormat="1" applyFont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left" wrapText="1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4" fontId="2" fillId="0" borderId="10" xfId="0" applyNumberFormat="1" applyFont="1" applyFill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Fill="1" applyAlignment="1" applyProtection="1">
      <alignment horizontal="left"/>
      <protection/>
    </xf>
    <xf numFmtId="164" fontId="0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0" fontId="3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" wrapText="1"/>
      <protection/>
    </xf>
    <xf numFmtId="164" fontId="0" fillId="0" borderId="10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7" fontId="0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177" fontId="0" fillId="0" borderId="12" xfId="0" applyNumberFormat="1" applyFont="1" applyFill="1" applyBorder="1" applyAlignment="1" applyProtection="1">
      <alignment horizontal="center"/>
      <protection/>
    </xf>
    <xf numFmtId="37" fontId="8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 horizontal="right"/>
    </xf>
    <xf numFmtId="177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77" fontId="0" fillId="0" borderId="1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123825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55"/>
  <sheetViews>
    <sheetView tabSelected="1" zoomScalePageLayoutView="0" workbookViewId="0" topLeftCell="A1">
      <selection activeCell="A1" sqref="A1:AI1"/>
    </sheetView>
  </sheetViews>
  <sheetFormatPr defaultColWidth="25.7109375" defaultRowHeight="12.75"/>
  <cols>
    <col min="1" max="1" width="23.7109375" style="27" customWidth="1"/>
    <col min="2" max="14" width="7.28125" style="2" hidden="1" customWidth="1"/>
    <col min="15" max="15" width="8.28125" style="6" hidden="1" customWidth="1"/>
    <col min="16" max="16" width="10.00390625" style="27" bestFit="1" customWidth="1"/>
    <col min="17" max="17" width="14.421875" style="2" bestFit="1" customWidth="1"/>
    <col min="18" max="18" width="3.57421875" style="2" customWidth="1"/>
    <col min="19" max="19" width="30.28125" style="2" bestFit="1" customWidth="1"/>
    <col min="20" max="32" width="11.7109375" style="2" hidden="1" customWidth="1"/>
    <col min="33" max="33" width="12.7109375" style="2" hidden="1" customWidth="1"/>
    <col min="34" max="34" width="13.8515625" style="2" bestFit="1" customWidth="1"/>
    <col min="35" max="35" width="9.8515625" style="2" bestFit="1" customWidth="1"/>
    <col min="36" max="36" width="25.7109375" style="4" customWidth="1"/>
    <col min="37" max="252" width="25.7109375" style="2" customWidth="1"/>
    <col min="253" max="16384" width="25.7109375" style="3" customWidth="1"/>
  </cols>
  <sheetData>
    <row r="1" spans="1:35" ht="12.75">
      <c r="A1" s="53" t="s">
        <v>153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3" spans="1:53" ht="12.75">
      <c r="A3" s="5" t="s">
        <v>140</v>
      </c>
      <c r="Q3" s="36">
        <f>+Q4/Q5</f>
        <v>0.7446808510638298</v>
      </c>
      <c r="S3" s="37" t="s">
        <v>142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8">
        <f>+AI4/AI5</f>
        <v>0.873453271891635</v>
      </c>
      <c r="AJ3" s="24"/>
      <c r="AK3" s="37"/>
      <c r="AZ3" s="3"/>
      <c r="BA3" s="3"/>
    </row>
    <row r="4" spans="1:53" ht="12.75">
      <c r="A4" s="5" t="s">
        <v>144</v>
      </c>
      <c r="Q4" s="9">
        <v>105</v>
      </c>
      <c r="S4" s="37" t="s">
        <v>143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9">
        <f>Q81+AI81</f>
        <v>828790.98574</v>
      </c>
      <c r="AJ4" s="24"/>
      <c r="AK4" s="37"/>
      <c r="AZ4" s="3"/>
      <c r="BA4" s="3"/>
    </row>
    <row r="5" spans="1:53" ht="12.75">
      <c r="A5" s="5" t="s">
        <v>145</v>
      </c>
      <c r="Q5" s="10">
        <v>141</v>
      </c>
      <c r="S5" s="37" t="s">
        <v>141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>
        <v>948867</v>
      </c>
      <c r="AJ5" s="24"/>
      <c r="AK5" s="37"/>
      <c r="AZ5" s="3"/>
      <c r="BA5" s="3"/>
    </row>
    <row r="6" spans="1:53" ht="12.75">
      <c r="A6" s="4"/>
      <c r="S6" s="7"/>
      <c r="AH6" s="12"/>
      <c r="AJ6" s="24"/>
      <c r="AK6" s="5"/>
      <c r="AY6" s="6"/>
      <c r="AZ6" s="3"/>
      <c r="BA6" s="11"/>
    </row>
    <row r="7" spans="1:53" ht="12.75">
      <c r="A7" s="1" t="s">
        <v>139</v>
      </c>
      <c r="AJ7" s="24"/>
      <c r="AK7" s="5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13"/>
      <c r="AZ7" s="5"/>
      <c r="BA7" s="7"/>
    </row>
    <row r="9" spans="1:252" s="20" customFormat="1" ht="38.25">
      <c r="A9" s="14" t="s">
        <v>136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7" t="s">
        <v>138</v>
      </c>
      <c r="Q9" s="38" t="s">
        <v>137</v>
      </c>
      <c r="R9" s="18"/>
      <c r="S9" s="14" t="s">
        <v>136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7" t="s">
        <v>138</v>
      </c>
      <c r="AI9" s="38" t="s">
        <v>137</v>
      </c>
      <c r="AJ9" s="42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49" ht="14.25">
      <c r="A10" s="45" t="s">
        <v>32</v>
      </c>
      <c r="B10" s="47">
        <v>82.81320000000001</v>
      </c>
      <c r="C10" s="47">
        <v>90.9732</v>
      </c>
      <c r="D10" s="47">
        <v>87.5646</v>
      </c>
      <c r="E10" s="47">
        <v>82.2564</v>
      </c>
      <c r="F10" s="47">
        <v>84.5411</v>
      </c>
      <c r="G10" s="47">
        <v>82.5999</v>
      </c>
      <c r="H10" s="47">
        <v>67.6235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580.4307</v>
      </c>
      <c r="P10" s="52"/>
      <c r="Q10" s="22">
        <f aca="true" t="shared" si="0" ref="Q10:Q41">IF(P10&lt;&gt;0,O10,0)</f>
        <v>0</v>
      </c>
      <c r="S10" s="21" t="s">
        <v>73</v>
      </c>
      <c r="T10" s="47">
        <v>78.45660000000001</v>
      </c>
      <c r="U10" s="47">
        <v>70.3257</v>
      </c>
      <c r="V10" s="47">
        <v>63.374900000000004</v>
      </c>
      <c r="W10" s="47">
        <v>57.4712</v>
      </c>
      <c r="X10" s="47">
        <v>54.0709</v>
      </c>
      <c r="Y10" s="47">
        <v>66.2916</v>
      </c>
      <c r="Z10" s="47">
        <v>63.3785</v>
      </c>
      <c r="AA10" s="47">
        <v>62.380100000000006</v>
      </c>
      <c r="AB10" s="47">
        <v>60.3415</v>
      </c>
      <c r="AC10" s="47">
        <v>60.0046</v>
      </c>
      <c r="AD10" s="47">
        <v>52.1891</v>
      </c>
      <c r="AE10" s="47">
        <v>61.4011</v>
      </c>
      <c r="AF10" s="47">
        <v>56.917</v>
      </c>
      <c r="AG10" s="47">
        <v>812.9599000000001</v>
      </c>
      <c r="AH10" s="46"/>
      <c r="AI10" s="22">
        <f aca="true" t="shared" si="1" ref="AI10:AI73">IF(AH10&lt;&gt;0,AG10,0)</f>
        <v>0</v>
      </c>
      <c r="AJ10" s="43"/>
      <c r="AK10" s="23"/>
      <c r="AL10" s="23"/>
      <c r="AM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</row>
    <row r="11" spans="1:249" ht="14.25">
      <c r="A11" s="45" t="s">
        <v>8</v>
      </c>
      <c r="B11" s="47">
        <v>133.3831</v>
      </c>
      <c r="C11" s="47">
        <v>140.23350000000002</v>
      </c>
      <c r="D11" s="47">
        <v>141.7903</v>
      </c>
      <c r="E11" s="47">
        <v>134.33520000000001</v>
      </c>
      <c r="F11" s="47">
        <v>137.0837</v>
      </c>
      <c r="G11" s="47">
        <v>135.0059</v>
      </c>
      <c r="H11" s="47">
        <v>155.7844</v>
      </c>
      <c r="I11" s="47">
        <v>155.6825</v>
      </c>
      <c r="J11" s="47">
        <v>150.8442</v>
      </c>
      <c r="K11" s="47">
        <v>160.8502</v>
      </c>
      <c r="L11" s="47">
        <v>139.482</v>
      </c>
      <c r="M11" s="47">
        <v>137.16910000000001</v>
      </c>
      <c r="N11" s="47">
        <v>128.0658</v>
      </c>
      <c r="O11" s="47">
        <v>1867.7218000000003</v>
      </c>
      <c r="P11" s="52">
        <v>43605</v>
      </c>
      <c r="Q11" s="22">
        <f t="shared" si="0"/>
        <v>1867.7218000000003</v>
      </c>
      <c r="S11" s="39" t="s">
        <v>150</v>
      </c>
      <c r="T11" s="47">
        <v>140.8959</v>
      </c>
      <c r="U11" s="47">
        <v>134.9075</v>
      </c>
      <c r="V11" s="47">
        <v>124.0288</v>
      </c>
      <c r="W11" s="47">
        <v>149.8381</v>
      </c>
      <c r="X11" s="47">
        <v>141.15300000000002</v>
      </c>
      <c r="Y11" s="47">
        <v>144.3872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844.4590000000001</v>
      </c>
      <c r="AH11" s="46"/>
      <c r="AI11" s="22">
        <f t="shared" si="1"/>
        <v>0</v>
      </c>
      <c r="AJ11" s="43"/>
      <c r="AK11" s="23"/>
      <c r="AL11" s="23"/>
      <c r="AM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</row>
    <row r="12" spans="1:249" ht="14.25">
      <c r="A12" s="45" t="s">
        <v>1</v>
      </c>
      <c r="B12" s="47">
        <v>374.1076</v>
      </c>
      <c r="C12" s="47">
        <v>415.0896</v>
      </c>
      <c r="D12" s="47">
        <v>430.9759</v>
      </c>
      <c r="E12" s="47">
        <v>425.9579</v>
      </c>
      <c r="F12" s="47">
        <v>440.7423</v>
      </c>
      <c r="G12" s="47">
        <v>435.1376</v>
      </c>
      <c r="H12" s="47">
        <v>494.2454</v>
      </c>
      <c r="I12" s="47">
        <v>527.7783000000001</v>
      </c>
      <c r="J12" s="47">
        <v>596.9340000000001</v>
      </c>
      <c r="K12" s="47">
        <v>562.5358</v>
      </c>
      <c r="L12" s="47">
        <v>544.8682</v>
      </c>
      <c r="M12" s="47">
        <v>530.5718</v>
      </c>
      <c r="N12" s="47">
        <v>525.4748000000001</v>
      </c>
      <c r="O12" s="47">
        <v>6397.274199999999</v>
      </c>
      <c r="P12" s="52">
        <v>43571</v>
      </c>
      <c r="Q12" s="22">
        <f t="shared" si="0"/>
        <v>6397.274199999999</v>
      </c>
      <c r="S12" s="39" t="s">
        <v>74</v>
      </c>
      <c r="T12" s="47">
        <v>302.04130000000004</v>
      </c>
      <c r="U12" s="47">
        <v>320.3503</v>
      </c>
      <c r="V12" s="47">
        <v>335.1123</v>
      </c>
      <c r="W12" s="47">
        <v>376.6804</v>
      </c>
      <c r="X12" s="47">
        <v>300.85200000000003</v>
      </c>
      <c r="Y12" s="47">
        <v>308.6922</v>
      </c>
      <c r="Z12" s="47">
        <v>350.5975</v>
      </c>
      <c r="AA12" s="47">
        <v>348.4452</v>
      </c>
      <c r="AB12" s="47">
        <v>343.90360000000004</v>
      </c>
      <c r="AC12" s="47">
        <v>351.11940000000004</v>
      </c>
      <c r="AD12" s="47">
        <v>333.2233</v>
      </c>
      <c r="AE12" s="47">
        <v>293.6492</v>
      </c>
      <c r="AF12" s="47">
        <v>297.94530000000003</v>
      </c>
      <c r="AG12" s="47">
        <v>4318.3184</v>
      </c>
      <c r="AH12" s="46">
        <v>43600</v>
      </c>
      <c r="AI12" s="22">
        <f t="shared" si="1"/>
        <v>4318.3184</v>
      </c>
      <c r="AJ12" s="43"/>
      <c r="AK12" s="23"/>
      <c r="AL12" s="23"/>
      <c r="AM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</row>
    <row r="13" spans="1:249" ht="14.25">
      <c r="A13" s="45" t="s">
        <v>147</v>
      </c>
      <c r="B13" s="47">
        <v>249.30630000000002</v>
      </c>
      <c r="C13" s="47">
        <v>252.7167</v>
      </c>
      <c r="D13" s="47">
        <v>273.9305</v>
      </c>
      <c r="E13" s="47">
        <v>299.1617</v>
      </c>
      <c r="F13" s="47">
        <v>259.6299</v>
      </c>
      <c r="G13" s="47">
        <v>272.8669</v>
      </c>
      <c r="H13" s="47">
        <v>435.77</v>
      </c>
      <c r="I13" s="47">
        <v>391.0204</v>
      </c>
      <c r="J13" s="47">
        <v>381.6288</v>
      </c>
      <c r="K13" s="47">
        <v>507.2964</v>
      </c>
      <c r="L13" s="47">
        <v>509.8636</v>
      </c>
      <c r="M13" s="47">
        <v>502.8145</v>
      </c>
      <c r="N13" s="47">
        <v>482.6265</v>
      </c>
      <c r="O13" s="47">
        <v>4849.633600000001</v>
      </c>
      <c r="P13" s="52">
        <v>43600</v>
      </c>
      <c r="Q13" s="22">
        <f t="shared" si="0"/>
        <v>4849.633600000001</v>
      </c>
      <c r="S13" s="39" t="s">
        <v>75</v>
      </c>
      <c r="T13" s="47">
        <v>520.5736</v>
      </c>
      <c r="U13" s="47">
        <v>546.9023000000001</v>
      </c>
      <c r="V13" s="47">
        <v>501.87460000000004</v>
      </c>
      <c r="W13" s="47">
        <v>485.98130000000003</v>
      </c>
      <c r="X13" s="47">
        <v>438.57160000000005</v>
      </c>
      <c r="Y13" s="47">
        <v>487.4291</v>
      </c>
      <c r="Z13" s="47">
        <v>477.97180000000003</v>
      </c>
      <c r="AA13" s="47">
        <v>533.4181</v>
      </c>
      <c r="AB13" s="47">
        <v>572.0633</v>
      </c>
      <c r="AC13" s="47">
        <v>478.2842</v>
      </c>
      <c r="AD13" s="47">
        <v>475.8254</v>
      </c>
      <c r="AE13" s="47">
        <v>486.8027</v>
      </c>
      <c r="AF13" s="47">
        <v>428.53540000000004</v>
      </c>
      <c r="AG13" s="47">
        <v>6531.4951</v>
      </c>
      <c r="AH13" s="46">
        <v>43591</v>
      </c>
      <c r="AI13" s="22">
        <f t="shared" si="1"/>
        <v>6531.4951</v>
      </c>
      <c r="AJ13" s="43"/>
      <c r="AK13" s="23"/>
      <c r="AL13" s="23"/>
      <c r="AM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</row>
    <row r="14" spans="1:249" ht="14.25">
      <c r="A14" s="45" t="s">
        <v>82</v>
      </c>
      <c r="B14" s="47">
        <v>181.33520000000001</v>
      </c>
      <c r="C14" s="47">
        <v>198.7234</v>
      </c>
      <c r="D14" s="47">
        <v>182.5411</v>
      </c>
      <c r="E14" s="47">
        <v>171.5705</v>
      </c>
      <c r="F14" s="47">
        <v>156.23520000000002</v>
      </c>
      <c r="G14" s="47">
        <v>146.2528</v>
      </c>
      <c r="H14" s="47">
        <v>145.2058</v>
      </c>
      <c r="I14" s="47">
        <v>159.5646</v>
      </c>
      <c r="J14" s="47">
        <v>163.1176</v>
      </c>
      <c r="K14" s="47">
        <v>0</v>
      </c>
      <c r="L14" s="47">
        <v>0</v>
      </c>
      <c r="M14" s="47">
        <v>0</v>
      </c>
      <c r="N14" s="47">
        <v>0</v>
      </c>
      <c r="O14" s="47">
        <v>1562.5461</v>
      </c>
      <c r="P14" s="52"/>
      <c r="Q14" s="22">
        <f t="shared" si="0"/>
        <v>0</v>
      </c>
      <c r="S14" s="39" t="s">
        <v>135</v>
      </c>
      <c r="T14" s="47">
        <v>388.9126</v>
      </c>
      <c r="U14" s="47">
        <v>407.33230000000003</v>
      </c>
      <c r="V14" s="47">
        <v>418.7293</v>
      </c>
      <c r="W14" s="47">
        <v>420.1351</v>
      </c>
      <c r="X14" s="47">
        <v>394.5027</v>
      </c>
      <c r="Y14" s="47">
        <v>372.7685</v>
      </c>
      <c r="Z14" s="47">
        <v>369.4504</v>
      </c>
      <c r="AA14" s="47">
        <v>408.55280000000005</v>
      </c>
      <c r="AB14" s="47">
        <v>391.3802</v>
      </c>
      <c r="AC14" s="47">
        <v>0</v>
      </c>
      <c r="AD14" s="47">
        <v>0</v>
      </c>
      <c r="AE14" s="47">
        <v>0</v>
      </c>
      <c r="AF14" s="47">
        <v>0</v>
      </c>
      <c r="AG14" s="47">
        <v>3627.7144000000003</v>
      </c>
      <c r="AH14" s="46"/>
      <c r="AI14" s="22">
        <f t="shared" si="1"/>
        <v>0</v>
      </c>
      <c r="AJ14" s="43"/>
      <c r="AK14" s="23"/>
      <c r="AL14" s="23"/>
      <c r="AM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</row>
    <row r="15" spans="1:249" ht="14.25">
      <c r="A15" s="45" t="s">
        <v>146</v>
      </c>
      <c r="B15" s="47">
        <v>636.9239</v>
      </c>
      <c r="C15" s="47">
        <v>615.4449000000001</v>
      </c>
      <c r="D15" s="47">
        <v>657.3177000000001</v>
      </c>
      <c r="E15" s="47">
        <v>716.8431</v>
      </c>
      <c r="F15" s="47">
        <v>669.1905</v>
      </c>
      <c r="G15" s="47">
        <v>687.5428</v>
      </c>
      <c r="H15" s="47">
        <v>662.3945</v>
      </c>
      <c r="I15" s="47">
        <v>778.0007</v>
      </c>
      <c r="J15" s="47">
        <v>718.5411</v>
      </c>
      <c r="K15" s="47">
        <v>622.0690000000001</v>
      </c>
      <c r="L15" s="47">
        <v>575.1948</v>
      </c>
      <c r="M15" s="47">
        <v>500.48100000000005</v>
      </c>
      <c r="N15" s="47">
        <v>394.8743</v>
      </c>
      <c r="O15" s="47">
        <v>8332.3209</v>
      </c>
      <c r="P15" s="52">
        <v>43525</v>
      </c>
      <c r="Q15" s="22">
        <f t="shared" si="0"/>
        <v>8332.3209</v>
      </c>
      <c r="S15" s="39" t="s">
        <v>80</v>
      </c>
      <c r="T15" s="47">
        <v>124.02390000000001</v>
      </c>
      <c r="U15" s="47">
        <v>113.64070000000001</v>
      </c>
      <c r="V15" s="47">
        <v>115.03590000000001</v>
      </c>
      <c r="W15" s="47">
        <v>109.94600000000001</v>
      </c>
      <c r="X15" s="47">
        <v>114.8502</v>
      </c>
      <c r="Y15" s="47">
        <v>119.52090000000001</v>
      </c>
      <c r="Z15" s="47">
        <v>103.2095</v>
      </c>
      <c r="AA15" s="47">
        <v>132.9999</v>
      </c>
      <c r="AB15" s="47">
        <v>118.2334</v>
      </c>
      <c r="AC15" s="47">
        <v>314.9322</v>
      </c>
      <c r="AD15" s="47">
        <v>305.6272</v>
      </c>
      <c r="AE15" s="47">
        <v>298.30400000000003</v>
      </c>
      <c r="AF15" s="47">
        <v>267.8752</v>
      </c>
      <c r="AG15" s="47">
        <v>2274.1734</v>
      </c>
      <c r="AH15" s="46">
        <v>43567</v>
      </c>
      <c r="AI15" s="22">
        <f t="shared" si="1"/>
        <v>2274.1734</v>
      </c>
      <c r="AJ15" s="43"/>
      <c r="AK15" s="23"/>
      <c r="AL15" s="23"/>
      <c r="AM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</row>
    <row r="16" spans="1:249" ht="14.25">
      <c r="A16" s="45" t="s">
        <v>4</v>
      </c>
      <c r="B16" s="47">
        <v>653.7102</v>
      </c>
      <c r="C16" s="47">
        <v>706.8261</v>
      </c>
      <c r="D16" s="47">
        <v>734.1550000000001</v>
      </c>
      <c r="E16" s="47">
        <v>666.8021</v>
      </c>
      <c r="F16" s="47">
        <v>664.1952</v>
      </c>
      <c r="G16" s="47">
        <v>629.0691</v>
      </c>
      <c r="H16" s="47">
        <v>662.0095</v>
      </c>
      <c r="I16" s="47">
        <v>641.8413</v>
      </c>
      <c r="J16" s="47">
        <v>643.3492</v>
      </c>
      <c r="K16" s="47">
        <v>593.5697</v>
      </c>
      <c r="L16" s="47">
        <v>593.4733</v>
      </c>
      <c r="M16" s="47">
        <v>568.6560000000001</v>
      </c>
      <c r="N16" s="47">
        <v>512.5883</v>
      </c>
      <c r="O16" s="47">
        <v>8335.1163</v>
      </c>
      <c r="P16" s="52">
        <v>43570</v>
      </c>
      <c r="Q16" s="22">
        <f t="shared" si="0"/>
        <v>8335.1163</v>
      </c>
      <c r="S16" s="39" t="s">
        <v>76</v>
      </c>
      <c r="T16" s="47">
        <v>156.3012</v>
      </c>
      <c r="U16" s="47">
        <v>127.03840000000001</v>
      </c>
      <c r="V16" s="47">
        <v>123.6666</v>
      </c>
      <c r="W16" s="47">
        <v>126.3143</v>
      </c>
      <c r="X16" s="47">
        <v>135.19230000000002</v>
      </c>
      <c r="Y16" s="47">
        <v>153.73860000000002</v>
      </c>
      <c r="Z16" s="47">
        <v>130.0289</v>
      </c>
      <c r="AA16" s="47">
        <v>129.3119</v>
      </c>
      <c r="AB16" s="47">
        <v>140.0249</v>
      </c>
      <c r="AC16" s="47">
        <v>123.9496</v>
      </c>
      <c r="AD16" s="47">
        <v>142.36020000000002</v>
      </c>
      <c r="AE16" s="47">
        <v>134.25900000000001</v>
      </c>
      <c r="AF16" s="47">
        <v>136.17000000000002</v>
      </c>
      <c r="AG16" s="47">
        <v>1767.2234</v>
      </c>
      <c r="AH16" s="46">
        <v>43571</v>
      </c>
      <c r="AI16" s="22">
        <f t="shared" si="1"/>
        <v>1767.2234</v>
      </c>
      <c r="AJ16" s="4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</row>
    <row r="17" spans="1:249" ht="14.25">
      <c r="A17" s="45" t="s">
        <v>33</v>
      </c>
      <c r="B17" s="47">
        <v>63.7485</v>
      </c>
      <c r="C17" s="47">
        <v>66.2806</v>
      </c>
      <c r="D17" s="47">
        <v>56.5906</v>
      </c>
      <c r="E17" s="47">
        <v>61.877100000000006</v>
      </c>
      <c r="F17" s="47">
        <v>77.19290000000001</v>
      </c>
      <c r="G17" s="47">
        <v>38.9532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366.6429</v>
      </c>
      <c r="P17" s="52"/>
      <c r="Q17" s="22">
        <f t="shared" si="0"/>
        <v>0</v>
      </c>
      <c r="S17" s="39" t="s">
        <v>63</v>
      </c>
      <c r="T17" s="47">
        <v>120.349</v>
      </c>
      <c r="U17" s="47">
        <v>109.4555</v>
      </c>
      <c r="V17" s="47">
        <v>109.6212</v>
      </c>
      <c r="W17" s="47">
        <v>121.8461</v>
      </c>
      <c r="X17" s="47">
        <v>95.93480000000001</v>
      </c>
      <c r="Y17" s="47">
        <v>91.8579</v>
      </c>
      <c r="Z17" s="47">
        <v>94.99990000000001</v>
      </c>
      <c r="AA17" s="47">
        <v>87.30760000000001</v>
      </c>
      <c r="AB17" s="47">
        <v>93.345</v>
      </c>
      <c r="AC17" s="47">
        <v>0</v>
      </c>
      <c r="AD17" s="47">
        <v>0</v>
      </c>
      <c r="AE17" s="47">
        <v>0</v>
      </c>
      <c r="AF17" s="47">
        <v>0</v>
      </c>
      <c r="AG17" s="47">
        <v>935.1134</v>
      </c>
      <c r="AH17" s="46"/>
      <c r="AI17" s="22">
        <f t="shared" si="1"/>
        <v>0</v>
      </c>
      <c r="AJ17" s="4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</row>
    <row r="18" spans="1:249" ht="14.25">
      <c r="A18" s="45" t="s">
        <v>5</v>
      </c>
      <c r="B18" s="47">
        <v>165.77190000000002</v>
      </c>
      <c r="C18" s="47">
        <v>149.06730000000002</v>
      </c>
      <c r="D18" s="47">
        <v>169.59740000000002</v>
      </c>
      <c r="E18" s="47">
        <v>151.6637</v>
      </c>
      <c r="F18" s="47">
        <v>157.7158</v>
      </c>
      <c r="G18" s="47">
        <v>169.0752</v>
      </c>
      <c r="H18" s="47">
        <v>143.9934</v>
      </c>
      <c r="I18" s="47">
        <v>171.0799</v>
      </c>
      <c r="J18" s="47">
        <v>165.25750000000002</v>
      </c>
      <c r="K18" s="47">
        <v>184.8314</v>
      </c>
      <c r="L18" s="47">
        <v>190.7825</v>
      </c>
      <c r="M18" s="47">
        <v>161.2751</v>
      </c>
      <c r="N18" s="47">
        <v>153.174</v>
      </c>
      <c r="O18" s="47">
        <v>2159.1039</v>
      </c>
      <c r="P18" s="52">
        <v>43600</v>
      </c>
      <c r="Q18" s="22">
        <f t="shared" si="0"/>
        <v>2159.1039</v>
      </c>
      <c r="S18" s="39" t="s">
        <v>77</v>
      </c>
      <c r="T18" s="47">
        <v>261.19010000000003</v>
      </c>
      <c r="U18" s="47">
        <v>289.2758</v>
      </c>
      <c r="V18" s="47">
        <v>299.5604</v>
      </c>
      <c r="W18" s="47">
        <v>271.19010000000003</v>
      </c>
      <c r="X18" s="47">
        <v>285.0892</v>
      </c>
      <c r="Y18" s="47">
        <v>273.85470000000004</v>
      </c>
      <c r="Z18" s="47">
        <v>285.20570000000004</v>
      </c>
      <c r="AA18" s="47">
        <v>286.19980000000004</v>
      </c>
      <c r="AB18" s="47">
        <v>284.9561</v>
      </c>
      <c r="AC18" s="47">
        <v>346.7305</v>
      </c>
      <c r="AD18" s="47">
        <v>322.85020000000003</v>
      </c>
      <c r="AE18" s="47">
        <v>333.3113</v>
      </c>
      <c r="AF18" s="47">
        <v>258.77840000000003</v>
      </c>
      <c r="AG18" s="47">
        <v>3859.3985000000002</v>
      </c>
      <c r="AH18" s="46">
        <v>43567</v>
      </c>
      <c r="AI18" s="22">
        <f t="shared" si="1"/>
        <v>3859.3985000000002</v>
      </c>
      <c r="AJ18" s="4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</row>
    <row r="19" spans="1:249" ht="14.25">
      <c r="A19" s="45" t="s">
        <v>6</v>
      </c>
      <c r="B19" s="47">
        <v>127.1537</v>
      </c>
      <c r="C19" s="47">
        <v>123.9342</v>
      </c>
      <c r="D19" s="47">
        <v>136.0787</v>
      </c>
      <c r="E19" s="47">
        <v>152.1868</v>
      </c>
      <c r="F19" s="47">
        <v>117.7074</v>
      </c>
      <c r="G19" s="47">
        <v>122.41810000000001</v>
      </c>
      <c r="H19" s="47">
        <v>110.75750000000001</v>
      </c>
      <c r="I19" s="47">
        <v>127.01050000000001</v>
      </c>
      <c r="J19" s="47">
        <v>119.2908</v>
      </c>
      <c r="K19" s="47">
        <v>159.3794</v>
      </c>
      <c r="L19" s="47">
        <v>130.9211</v>
      </c>
      <c r="M19" s="47">
        <v>128.2125</v>
      </c>
      <c r="N19" s="47">
        <v>118.4582</v>
      </c>
      <c r="O19" s="47">
        <v>1762.5580000000002</v>
      </c>
      <c r="P19" s="52"/>
      <c r="Q19" s="22">
        <f t="shared" si="0"/>
        <v>0</v>
      </c>
      <c r="S19" s="39" t="s">
        <v>79</v>
      </c>
      <c r="T19" s="47">
        <v>384.0418</v>
      </c>
      <c r="U19" s="47">
        <v>435.6009</v>
      </c>
      <c r="V19" s="47">
        <v>400.2334</v>
      </c>
      <c r="W19" s="47">
        <v>421.8657</v>
      </c>
      <c r="X19" s="47">
        <v>422.9819</v>
      </c>
      <c r="Y19" s="47">
        <v>404.6358</v>
      </c>
      <c r="Z19" s="47">
        <v>409.20730000000003</v>
      </c>
      <c r="AA19" s="47">
        <v>408.8741</v>
      </c>
      <c r="AB19" s="47">
        <v>444.892</v>
      </c>
      <c r="AC19" s="47">
        <v>226.1639</v>
      </c>
      <c r="AD19" s="47">
        <v>250.48080000000002</v>
      </c>
      <c r="AE19" s="47">
        <v>216.681</v>
      </c>
      <c r="AF19" s="47">
        <v>213.13760000000002</v>
      </c>
      <c r="AG19" s="47">
        <v>4723.4929999999995</v>
      </c>
      <c r="AH19" s="46">
        <v>43567</v>
      </c>
      <c r="AI19" s="22">
        <f t="shared" si="1"/>
        <v>4723.4929999999995</v>
      </c>
      <c r="AJ19" s="4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</row>
    <row r="20" spans="1:249" ht="14.25">
      <c r="A20" s="45" t="s">
        <v>7</v>
      </c>
      <c r="B20" s="47">
        <v>858.0295</v>
      </c>
      <c r="C20" s="47">
        <v>845.2081000000001</v>
      </c>
      <c r="D20" s="47">
        <v>890.7497000000001</v>
      </c>
      <c r="E20" s="47">
        <v>846.7616</v>
      </c>
      <c r="F20" s="47">
        <v>801.9164000000001</v>
      </c>
      <c r="G20" s="47">
        <v>814.8807</v>
      </c>
      <c r="H20" s="47">
        <v>732.3938</v>
      </c>
      <c r="I20" s="47">
        <v>835.8399000000001</v>
      </c>
      <c r="J20" s="47">
        <v>839.2717</v>
      </c>
      <c r="K20" s="47">
        <v>847.6999000000001</v>
      </c>
      <c r="L20" s="47">
        <v>838.5208</v>
      </c>
      <c r="M20" s="47">
        <v>780.688</v>
      </c>
      <c r="N20" s="47">
        <v>567.8281000000001</v>
      </c>
      <c r="O20" s="47">
        <v>10937.492400000001</v>
      </c>
      <c r="P20" s="52">
        <v>43591</v>
      </c>
      <c r="Q20" s="22">
        <f t="shared" si="0"/>
        <v>10937.492400000001</v>
      </c>
      <c r="S20" s="39" t="s">
        <v>85</v>
      </c>
      <c r="T20" s="47">
        <v>320.6157</v>
      </c>
      <c r="U20" s="47">
        <v>278.3962</v>
      </c>
      <c r="V20" s="47">
        <v>298.3353</v>
      </c>
      <c r="W20" s="47">
        <v>285.00600000000003</v>
      </c>
      <c r="X20" s="47">
        <v>261.8596</v>
      </c>
      <c r="Y20" s="47">
        <v>284.00600000000003</v>
      </c>
      <c r="Z20" s="47">
        <v>251.1158</v>
      </c>
      <c r="AA20" s="47">
        <v>267.8475</v>
      </c>
      <c r="AB20" s="47">
        <v>295.2926</v>
      </c>
      <c r="AC20" s="47">
        <v>306.5238</v>
      </c>
      <c r="AD20" s="47">
        <v>295.0548</v>
      </c>
      <c r="AE20" s="47">
        <v>251.78650000000002</v>
      </c>
      <c r="AF20" s="47">
        <v>241.52810000000002</v>
      </c>
      <c r="AG20" s="47">
        <v>3679.5568</v>
      </c>
      <c r="AH20" s="46">
        <v>43567</v>
      </c>
      <c r="AI20" s="22">
        <f t="shared" si="1"/>
        <v>3679.5568</v>
      </c>
      <c r="AJ20" s="4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</row>
    <row r="21" spans="1:249" ht="14.25">
      <c r="A21" s="45" t="s">
        <v>47</v>
      </c>
      <c r="B21" s="48">
        <v>41.6589</v>
      </c>
      <c r="C21" s="48">
        <v>41.4277</v>
      </c>
      <c r="D21" s="48">
        <v>38.092400000000005</v>
      </c>
      <c r="E21" s="48">
        <v>39.5895</v>
      </c>
      <c r="F21" s="48">
        <v>44.6647</v>
      </c>
      <c r="G21" s="48">
        <v>41.63</v>
      </c>
      <c r="H21" s="48">
        <v>38.2774</v>
      </c>
      <c r="I21" s="48">
        <v>35.8843</v>
      </c>
      <c r="J21" s="48">
        <v>45.011500000000005</v>
      </c>
      <c r="K21" s="48">
        <v>34.0693</v>
      </c>
      <c r="L21" s="48">
        <v>38.2601</v>
      </c>
      <c r="M21" s="48">
        <v>27.1676</v>
      </c>
      <c r="N21" s="48">
        <v>33.092400000000005</v>
      </c>
      <c r="O21" s="47">
        <v>500.1668</v>
      </c>
      <c r="P21" s="52">
        <v>43580</v>
      </c>
      <c r="Q21" s="22">
        <f t="shared" si="0"/>
        <v>500.1668</v>
      </c>
      <c r="S21" s="39" t="s">
        <v>86</v>
      </c>
      <c r="T21" s="47">
        <v>1053.2547</v>
      </c>
      <c r="U21" s="47">
        <v>1043.9595000000002</v>
      </c>
      <c r="V21" s="47">
        <v>1084.5243</v>
      </c>
      <c r="W21" s="47">
        <v>971.5487</v>
      </c>
      <c r="X21" s="47">
        <v>939.2717</v>
      </c>
      <c r="Y21" s="47">
        <v>964.0879</v>
      </c>
      <c r="Z21" s="47">
        <v>915.3974000000001</v>
      </c>
      <c r="AA21" s="47">
        <v>848.0072</v>
      </c>
      <c r="AB21" s="47">
        <v>887.7654</v>
      </c>
      <c r="AC21" s="47">
        <v>923.4388</v>
      </c>
      <c r="AD21" s="47">
        <v>978.2901</v>
      </c>
      <c r="AE21" s="47">
        <v>848.4207</v>
      </c>
      <c r="AF21" s="47">
        <v>822.3916</v>
      </c>
      <c r="AG21" s="47">
        <v>12543.200300000002</v>
      </c>
      <c r="AH21" s="46"/>
      <c r="AI21" s="22">
        <f t="shared" si="1"/>
        <v>0</v>
      </c>
      <c r="AJ21" s="4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</row>
    <row r="22" spans="1:249" ht="14.25">
      <c r="A22" s="45" t="s">
        <v>10</v>
      </c>
      <c r="B22" s="47">
        <v>666.0409000000001</v>
      </c>
      <c r="C22" s="47">
        <v>718.6701</v>
      </c>
      <c r="D22" s="47">
        <v>752.383</v>
      </c>
      <c r="E22" s="47">
        <v>723.2479000000001</v>
      </c>
      <c r="F22" s="47">
        <v>733.2741000000001</v>
      </c>
      <c r="G22" s="47">
        <v>752.351</v>
      </c>
      <c r="H22" s="47">
        <v>725.3141</v>
      </c>
      <c r="I22" s="47">
        <v>738.4012</v>
      </c>
      <c r="J22" s="47">
        <v>780.5617000000001</v>
      </c>
      <c r="K22" s="47">
        <v>830.6018</v>
      </c>
      <c r="L22" s="47">
        <v>812.1065</v>
      </c>
      <c r="M22" s="47">
        <v>806.1479</v>
      </c>
      <c r="N22" s="47">
        <v>762.2645</v>
      </c>
      <c r="O22" s="47">
        <v>9990.4505</v>
      </c>
      <c r="P22" s="52">
        <v>43571</v>
      </c>
      <c r="Q22" s="22">
        <f t="shared" si="0"/>
        <v>9990.4505</v>
      </c>
      <c r="S22" s="39" t="s">
        <v>29</v>
      </c>
      <c r="T22" s="47">
        <v>163.5267</v>
      </c>
      <c r="U22" s="47">
        <v>144.0464</v>
      </c>
      <c r="V22" s="47">
        <v>133.3219</v>
      </c>
      <c r="W22" s="47">
        <v>171.2834</v>
      </c>
      <c r="X22" s="47">
        <v>134.3201</v>
      </c>
      <c r="Y22" s="47">
        <v>131.6439</v>
      </c>
      <c r="Z22" s="47">
        <v>107.0734</v>
      </c>
      <c r="AA22" s="47">
        <v>105.97040000000001</v>
      </c>
      <c r="AB22" s="47">
        <v>120.14370000000001</v>
      </c>
      <c r="AC22" s="47">
        <v>0</v>
      </c>
      <c r="AD22" s="47">
        <v>0</v>
      </c>
      <c r="AE22" s="47">
        <v>0</v>
      </c>
      <c r="AF22" s="47">
        <v>0</v>
      </c>
      <c r="AG22" s="47">
        <v>1255.6084</v>
      </c>
      <c r="AH22" s="46"/>
      <c r="AI22" s="22">
        <f t="shared" si="1"/>
        <v>0</v>
      </c>
      <c r="AJ22" s="4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</row>
    <row r="23" spans="1:249" ht="14.25">
      <c r="A23" s="45" t="s">
        <v>118</v>
      </c>
      <c r="B23" s="47">
        <v>275.63890000000004</v>
      </c>
      <c r="C23" s="47">
        <v>303.9939</v>
      </c>
      <c r="D23" s="47">
        <v>269.2129</v>
      </c>
      <c r="E23" s="47">
        <v>302.7395</v>
      </c>
      <c r="F23" s="47">
        <v>264.5679</v>
      </c>
      <c r="G23" s="47">
        <v>266.16560000000004</v>
      </c>
      <c r="H23" s="47">
        <v>321.8401</v>
      </c>
      <c r="I23" s="47">
        <v>282.24850000000004</v>
      </c>
      <c r="J23" s="47">
        <v>274.6508</v>
      </c>
      <c r="K23" s="47">
        <v>383.6464</v>
      </c>
      <c r="L23" s="47">
        <v>370.84020000000004</v>
      </c>
      <c r="M23" s="47">
        <v>339.3063</v>
      </c>
      <c r="N23" s="47">
        <v>266.78520000000003</v>
      </c>
      <c r="O23" s="47">
        <v>3989.849100000001</v>
      </c>
      <c r="P23" s="52">
        <v>43605</v>
      </c>
      <c r="Q23" s="22">
        <f t="shared" si="0"/>
        <v>3989.849100000001</v>
      </c>
      <c r="S23" s="39" t="s">
        <v>87</v>
      </c>
      <c r="T23" s="47">
        <v>325.1686</v>
      </c>
      <c r="U23" s="47">
        <v>343.3433</v>
      </c>
      <c r="V23" s="47">
        <v>333.6023</v>
      </c>
      <c r="W23" s="47">
        <v>313.8613</v>
      </c>
      <c r="X23" s="47">
        <v>299.783</v>
      </c>
      <c r="Y23" s="47">
        <v>321.1445</v>
      </c>
      <c r="Z23" s="47">
        <v>337.21680000000003</v>
      </c>
      <c r="AA23" s="47">
        <v>307.1023</v>
      </c>
      <c r="AB23" s="47">
        <v>328.1023</v>
      </c>
      <c r="AC23" s="47">
        <v>295.1445</v>
      </c>
      <c r="AD23" s="47">
        <v>280.0119</v>
      </c>
      <c r="AE23" s="47">
        <v>277.57820000000004</v>
      </c>
      <c r="AF23" s="47">
        <v>267.2529</v>
      </c>
      <c r="AG23" s="47">
        <v>4077.2998</v>
      </c>
      <c r="AH23" s="46">
        <v>43570</v>
      </c>
      <c r="AI23" s="22">
        <f t="shared" si="1"/>
        <v>4077.2998</v>
      </c>
      <c r="AJ23" s="4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</row>
    <row r="24" spans="1:249" ht="14.25">
      <c r="A24" s="45" t="s">
        <v>12</v>
      </c>
      <c r="B24" s="47">
        <v>396.2233</v>
      </c>
      <c r="C24" s="47">
        <v>465.3419</v>
      </c>
      <c r="D24" s="47">
        <v>436.54830000000004</v>
      </c>
      <c r="E24" s="47">
        <v>428.0491</v>
      </c>
      <c r="F24" s="47">
        <v>411.9699</v>
      </c>
      <c r="G24" s="47">
        <v>431.7153</v>
      </c>
      <c r="H24" s="47">
        <v>385.18280000000004</v>
      </c>
      <c r="I24" s="47">
        <v>401.19710000000003</v>
      </c>
      <c r="J24" s="47">
        <v>421.504</v>
      </c>
      <c r="K24" s="47">
        <v>415.03610000000003</v>
      </c>
      <c r="L24" s="47">
        <v>436.12010000000004</v>
      </c>
      <c r="M24" s="47">
        <v>384.57030000000003</v>
      </c>
      <c r="N24" s="47">
        <v>373.7714</v>
      </c>
      <c r="O24" s="47">
        <v>5551.772</v>
      </c>
      <c r="P24" s="52">
        <v>43563</v>
      </c>
      <c r="Q24" s="22">
        <f t="shared" si="0"/>
        <v>5551.772</v>
      </c>
      <c r="S24" s="39" t="s">
        <v>89</v>
      </c>
      <c r="T24" s="47">
        <v>340.0713</v>
      </c>
      <c r="U24" s="47">
        <v>437.0654</v>
      </c>
      <c r="V24" s="47">
        <v>426.6904</v>
      </c>
      <c r="W24" s="47">
        <v>367.732</v>
      </c>
      <c r="X24" s="47">
        <v>360.07730000000004</v>
      </c>
      <c r="Y24" s="47">
        <v>386.0178</v>
      </c>
      <c r="Z24" s="47">
        <v>416.9211</v>
      </c>
      <c r="AA24" s="47">
        <v>434.39</v>
      </c>
      <c r="AB24" s="47">
        <v>448.27590000000004</v>
      </c>
      <c r="AC24" s="47">
        <v>441.1089</v>
      </c>
      <c r="AD24" s="47">
        <v>420.47110000000004</v>
      </c>
      <c r="AE24" s="47">
        <v>407.5811</v>
      </c>
      <c r="AF24" s="47">
        <v>322.0806</v>
      </c>
      <c r="AG24" s="47">
        <v>5265.632100000001</v>
      </c>
      <c r="AH24" s="46">
        <v>43570</v>
      </c>
      <c r="AI24" s="22">
        <f t="shared" si="1"/>
        <v>5265.632100000001</v>
      </c>
      <c r="AJ24" s="4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</row>
    <row r="25" spans="1:249" ht="14.25">
      <c r="A25" s="45" t="s">
        <v>13</v>
      </c>
      <c r="B25" s="47">
        <v>134.94410000000002</v>
      </c>
      <c r="C25" s="47">
        <v>143.2743</v>
      </c>
      <c r="D25" s="47">
        <v>157.2195</v>
      </c>
      <c r="E25" s="47">
        <v>154.53560000000002</v>
      </c>
      <c r="F25" s="47">
        <v>147.2106</v>
      </c>
      <c r="G25" s="47">
        <v>145.40200000000002</v>
      </c>
      <c r="H25" s="47">
        <v>152.2938</v>
      </c>
      <c r="I25" s="47">
        <v>166.4582</v>
      </c>
      <c r="J25" s="47">
        <v>149.7525</v>
      </c>
      <c r="K25" s="47">
        <v>141.5093</v>
      </c>
      <c r="L25" s="47">
        <v>146.2648</v>
      </c>
      <c r="M25" s="47">
        <v>150.5546</v>
      </c>
      <c r="N25" s="47">
        <v>155.1304</v>
      </c>
      <c r="O25" s="47">
        <v>1975.0241</v>
      </c>
      <c r="P25" s="52">
        <v>43600</v>
      </c>
      <c r="Q25" s="22">
        <f t="shared" si="0"/>
        <v>1975.0241</v>
      </c>
      <c r="S25" s="39" t="s">
        <v>9</v>
      </c>
      <c r="T25" s="47">
        <v>348.56710000000004</v>
      </c>
      <c r="U25" s="47">
        <v>376.50280000000004</v>
      </c>
      <c r="V25" s="47">
        <v>355.40340000000003</v>
      </c>
      <c r="W25" s="47">
        <v>344.1402</v>
      </c>
      <c r="X25" s="47">
        <v>383.0291</v>
      </c>
      <c r="Y25" s="47">
        <v>380.5788</v>
      </c>
      <c r="Z25" s="47">
        <v>377.54380000000003</v>
      </c>
      <c r="AA25" s="47">
        <v>413.035</v>
      </c>
      <c r="AB25" s="47">
        <v>420.5811</v>
      </c>
      <c r="AC25" s="47">
        <v>461.3142</v>
      </c>
      <c r="AD25" s="47">
        <v>397.7242</v>
      </c>
      <c r="AE25" s="47">
        <v>347.8722</v>
      </c>
      <c r="AF25" s="47">
        <v>337.2868</v>
      </c>
      <c r="AG25" s="47">
        <v>5038.545099999999</v>
      </c>
      <c r="AH25" s="46">
        <v>43566</v>
      </c>
      <c r="AI25" s="22">
        <f t="shared" si="1"/>
        <v>5038.545099999999</v>
      </c>
      <c r="AJ25" s="4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</row>
    <row r="26" spans="1:35" ht="14.25">
      <c r="A26" s="45" t="s">
        <v>14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0.47390000000000004</v>
      </c>
      <c r="M26" s="47">
        <v>0</v>
      </c>
      <c r="N26" s="47">
        <v>2.9942</v>
      </c>
      <c r="O26" s="47">
        <v>3.4681</v>
      </c>
      <c r="P26" s="52"/>
      <c r="Q26" s="22">
        <f t="shared" si="0"/>
        <v>0</v>
      </c>
      <c r="S26" s="39" t="s">
        <v>90</v>
      </c>
      <c r="T26" s="47">
        <v>948.0457</v>
      </c>
      <c r="U26" s="47">
        <v>998.1344</v>
      </c>
      <c r="V26" s="47">
        <v>1012.3849</v>
      </c>
      <c r="W26" s="47">
        <v>945.236</v>
      </c>
      <c r="X26" s="47">
        <v>907.4504000000001</v>
      </c>
      <c r="Y26" s="47">
        <v>903.9286000000001</v>
      </c>
      <c r="Z26" s="47">
        <v>852.0053</v>
      </c>
      <c r="AA26" s="47">
        <v>851.8522</v>
      </c>
      <c r="AB26" s="47">
        <v>882.9317000000001</v>
      </c>
      <c r="AC26" s="47">
        <v>992.2175000000001</v>
      </c>
      <c r="AD26" s="47">
        <v>798.6834</v>
      </c>
      <c r="AE26" s="47">
        <v>781.7164</v>
      </c>
      <c r="AF26" s="47">
        <v>711.4586</v>
      </c>
      <c r="AG26" s="47">
        <v>11725.4712</v>
      </c>
      <c r="AH26" s="46">
        <v>43591</v>
      </c>
      <c r="AI26" s="22">
        <f t="shared" si="1"/>
        <v>11725.4712</v>
      </c>
    </row>
    <row r="27" spans="1:35" ht="14.25">
      <c r="A27" s="45" t="s">
        <v>20</v>
      </c>
      <c r="B27" s="47">
        <v>400.9904</v>
      </c>
      <c r="C27" s="47">
        <v>422.1136</v>
      </c>
      <c r="D27" s="47">
        <v>406.9646</v>
      </c>
      <c r="E27" s="47">
        <v>422.2604</v>
      </c>
      <c r="F27" s="47">
        <v>418.8184</v>
      </c>
      <c r="G27" s="47">
        <v>434.1639</v>
      </c>
      <c r="H27" s="47">
        <v>382.2074</v>
      </c>
      <c r="I27" s="47">
        <v>385.4305</v>
      </c>
      <c r="J27" s="47">
        <v>384.1608</v>
      </c>
      <c r="K27" s="47">
        <v>384.6607</v>
      </c>
      <c r="L27" s="47">
        <v>412.4911</v>
      </c>
      <c r="M27" s="47">
        <v>391.14660000000003</v>
      </c>
      <c r="N27" s="47">
        <v>316.92920000000004</v>
      </c>
      <c r="O27" s="47">
        <v>5238.482500000001</v>
      </c>
      <c r="P27" s="52">
        <v>43605</v>
      </c>
      <c r="Q27" s="22">
        <f t="shared" si="0"/>
        <v>5238.482500000001</v>
      </c>
      <c r="S27" s="39" t="s">
        <v>17</v>
      </c>
      <c r="T27" s="47">
        <v>96.73400000000001</v>
      </c>
      <c r="U27" s="47">
        <v>91.971</v>
      </c>
      <c r="V27" s="47">
        <v>99.9942</v>
      </c>
      <c r="W27" s="47">
        <v>103.9505</v>
      </c>
      <c r="X27" s="47">
        <v>110.1213</v>
      </c>
      <c r="Y27" s="47">
        <v>93.6845</v>
      </c>
      <c r="Z27" s="47">
        <v>83.4037</v>
      </c>
      <c r="AA27" s="47">
        <v>107.37230000000001</v>
      </c>
      <c r="AB27" s="47">
        <v>119.8315</v>
      </c>
      <c r="AC27" s="47">
        <v>121.2022</v>
      </c>
      <c r="AD27" s="47">
        <v>91.3832</v>
      </c>
      <c r="AE27" s="47">
        <v>97.1516</v>
      </c>
      <c r="AF27" s="47">
        <v>99.1969</v>
      </c>
      <c r="AG27" s="47">
        <v>1319.9968999999999</v>
      </c>
      <c r="AH27" s="46">
        <v>43605</v>
      </c>
      <c r="AI27" s="22">
        <f t="shared" si="1"/>
        <v>1319.9968999999999</v>
      </c>
    </row>
    <row r="28" spans="1:35" ht="14.25">
      <c r="A28" s="45" t="s">
        <v>22</v>
      </c>
      <c r="B28" s="47">
        <v>441.9819</v>
      </c>
      <c r="C28" s="47">
        <v>490.64660000000003</v>
      </c>
      <c r="D28" s="47">
        <v>493.7244</v>
      </c>
      <c r="E28" s="47">
        <v>471.8082</v>
      </c>
      <c r="F28" s="47">
        <v>483.28130000000004</v>
      </c>
      <c r="G28" s="47">
        <v>470.82280000000003</v>
      </c>
      <c r="H28" s="47">
        <v>463.4757</v>
      </c>
      <c r="I28" s="47">
        <v>507.9411</v>
      </c>
      <c r="J28" s="47">
        <v>484.4755</v>
      </c>
      <c r="K28" s="47">
        <v>516.7147</v>
      </c>
      <c r="L28" s="47">
        <v>498.5987</v>
      </c>
      <c r="M28" s="47">
        <v>467.4397</v>
      </c>
      <c r="N28" s="47">
        <v>449.04550000000006</v>
      </c>
      <c r="O28" s="47">
        <v>6327.9843</v>
      </c>
      <c r="P28" s="52"/>
      <c r="Q28" s="22">
        <f t="shared" si="0"/>
        <v>0</v>
      </c>
      <c r="S28" s="39" t="s">
        <v>81</v>
      </c>
      <c r="T28" s="47">
        <v>307.5806</v>
      </c>
      <c r="U28" s="47">
        <v>353.8133</v>
      </c>
      <c r="V28" s="47">
        <v>364.0537</v>
      </c>
      <c r="W28" s="47">
        <v>354.0956</v>
      </c>
      <c r="X28" s="47">
        <v>392.69440000000003</v>
      </c>
      <c r="Y28" s="47">
        <v>388.5208</v>
      </c>
      <c r="Z28" s="47">
        <v>408.886</v>
      </c>
      <c r="AA28" s="47">
        <v>408.98830000000004</v>
      </c>
      <c r="AB28" s="47">
        <v>423.916</v>
      </c>
      <c r="AC28" s="47">
        <v>588.0734</v>
      </c>
      <c r="AD28" s="47">
        <v>582.1958000000001</v>
      </c>
      <c r="AE28" s="47">
        <v>521.2684</v>
      </c>
      <c r="AF28" s="47">
        <v>434.7269</v>
      </c>
      <c r="AG28" s="47">
        <v>5558.1664</v>
      </c>
      <c r="AH28" s="46">
        <v>43560</v>
      </c>
      <c r="AI28" s="22">
        <f t="shared" si="1"/>
        <v>5558.1664</v>
      </c>
    </row>
    <row r="29" spans="1:35" ht="14.25">
      <c r="A29" s="45" t="s">
        <v>23</v>
      </c>
      <c r="B29" s="47">
        <v>205.4523</v>
      </c>
      <c r="C29" s="47">
        <v>208.5535</v>
      </c>
      <c r="D29" s="47">
        <v>225.76180000000002</v>
      </c>
      <c r="E29" s="47">
        <v>199.732</v>
      </c>
      <c r="F29" s="47">
        <v>192.16660000000002</v>
      </c>
      <c r="G29" s="47">
        <v>211.4285</v>
      </c>
      <c r="H29" s="47">
        <v>218.3273</v>
      </c>
      <c r="I29" s="47">
        <v>227.613</v>
      </c>
      <c r="J29" s="47">
        <v>234.8273</v>
      </c>
      <c r="K29" s="47">
        <v>224.4761</v>
      </c>
      <c r="L29" s="47">
        <v>220.3154</v>
      </c>
      <c r="M29" s="47">
        <v>218.17260000000002</v>
      </c>
      <c r="N29" s="47">
        <v>187.53570000000002</v>
      </c>
      <c r="O29" s="47">
        <v>2791.1299</v>
      </c>
      <c r="P29" s="52">
        <v>43559</v>
      </c>
      <c r="Q29" s="22">
        <f t="shared" si="0"/>
        <v>2791.1299</v>
      </c>
      <c r="S29" s="39" t="s">
        <v>84</v>
      </c>
      <c r="T29" s="47">
        <v>338.4816</v>
      </c>
      <c r="U29" s="47">
        <v>281.8682</v>
      </c>
      <c r="V29" s="47">
        <v>289.15680000000003</v>
      </c>
      <c r="W29" s="47">
        <v>308.7747</v>
      </c>
      <c r="X29" s="47">
        <v>314.9459</v>
      </c>
      <c r="Y29" s="47">
        <v>322.81690000000003</v>
      </c>
      <c r="Z29" s="47">
        <v>328.9979</v>
      </c>
      <c r="AA29" s="47">
        <v>352.7543</v>
      </c>
      <c r="AB29" s="47">
        <v>337.23420000000004</v>
      </c>
      <c r="AC29" s="47">
        <v>340.7916</v>
      </c>
      <c r="AD29" s="47">
        <v>307.9119</v>
      </c>
      <c r="AE29" s="47">
        <v>313.2635</v>
      </c>
      <c r="AF29" s="47">
        <v>299.30850000000004</v>
      </c>
      <c r="AG29" s="47">
        <v>4200.338199999999</v>
      </c>
      <c r="AH29" s="46">
        <v>43563</v>
      </c>
      <c r="AI29" s="22">
        <f t="shared" si="1"/>
        <v>4200.338199999999</v>
      </c>
    </row>
    <row r="30" spans="1:35" ht="14.25">
      <c r="A30" s="45" t="s">
        <v>24</v>
      </c>
      <c r="B30" s="47">
        <v>317.5913</v>
      </c>
      <c r="C30" s="47">
        <v>310.884</v>
      </c>
      <c r="D30" s="47">
        <v>319.8901</v>
      </c>
      <c r="E30" s="47">
        <v>317.2377</v>
      </c>
      <c r="F30" s="47">
        <v>353.195</v>
      </c>
      <c r="G30" s="47">
        <v>357.9816</v>
      </c>
      <c r="H30" s="47">
        <v>381.8962</v>
      </c>
      <c r="I30" s="47">
        <v>328.7499</v>
      </c>
      <c r="J30" s="47">
        <v>345.4023</v>
      </c>
      <c r="K30" s="47">
        <v>326.67060000000004</v>
      </c>
      <c r="L30" s="47">
        <v>327.195</v>
      </c>
      <c r="M30" s="47">
        <v>337.2377</v>
      </c>
      <c r="N30" s="47">
        <v>289.52070000000003</v>
      </c>
      <c r="O30" s="47">
        <v>4379.110500000001</v>
      </c>
      <c r="P30" s="52">
        <v>43567</v>
      </c>
      <c r="Q30" s="22">
        <f t="shared" si="0"/>
        <v>4379.110500000001</v>
      </c>
      <c r="S30" s="39" t="s">
        <v>91</v>
      </c>
      <c r="T30" s="47">
        <v>123.6606</v>
      </c>
      <c r="U30" s="47">
        <v>139.488</v>
      </c>
      <c r="V30" s="47">
        <v>139.6071</v>
      </c>
      <c r="W30" s="47">
        <v>122.38090000000001</v>
      </c>
      <c r="X30" s="47">
        <v>121.74990000000001</v>
      </c>
      <c r="Y30" s="47">
        <v>131.5952</v>
      </c>
      <c r="Z30" s="47">
        <v>114.01780000000001</v>
      </c>
      <c r="AA30" s="47">
        <v>128.5178</v>
      </c>
      <c r="AB30" s="47">
        <v>146.7083</v>
      </c>
      <c r="AC30" s="47">
        <v>132.3452</v>
      </c>
      <c r="AD30" s="47">
        <v>146.2619</v>
      </c>
      <c r="AE30" s="47">
        <v>115.51190000000001</v>
      </c>
      <c r="AF30" s="47">
        <v>118.7142</v>
      </c>
      <c r="AG30" s="47">
        <v>1742.4158999999997</v>
      </c>
      <c r="AH30" s="46">
        <v>43567</v>
      </c>
      <c r="AI30" s="22">
        <f t="shared" si="1"/>
        <v>1742.4158999999997</v>
      </c>
    </row>
    <row r="31" spans="1:35" ht="14.25">
      <c r="A31" s="45" t="s">
        <v>25</v>
      </c>
      <c r="B31" s="47">
        <v>78.16720000000001</v>
      </c>
      <c r="C31" s="47">
        <v>91.3995</v>
      </c>
      <c r="D31" s="47">
        <v>71.66040000000001</v>
      </c>
      <c r="E31" s="47">
        <v>92.3056</v>
      </c>
      <c r="F31" s="47">
        <v>91.41980000000001</v>
      </c>
      <c r="G31" s="47">
        <v>77.7429</v>
      </c>
      <c r="H31" s="47">
        <v>80.9393</v>
      </c>
      <c r="I31" s="47">
        <v>69.3544</v>
      </c>
      <c r="J31" s="47">
        <v>94.9473</v>
      </c>
      <c r="K31" s="47">
        <v>76.2555</v>
      </c>
      <c r="L31" s="47">
        <v>72.9546</v>
      </c>
      <c r="M31" s="47">
        <v>54.408</v>
      </c>
      <c r="N31" s="47">
        <v>72.661</v>
      </c>
      <c r="O31" s="47">
        <v>1035.5865000000001</v>
      </c>
      <c r="P31" s="52">
        <v>43567</v>
      </c>
      <c r="Q31" s="22">
        <f t="shared" si="0"/>
        <v>1035.5865000000001</v>
      </c>
      <c r="S31" s="39" t="s">
        <v>45</v>
      </c>
      <c r="T31" s="48">
        <v>119.26310000000001</v>
      </c>
      <c r="U31" s="48">
        <v>129.3625</v>
      </c>
      <c r="V31" s="48">
        <v>152.76600000000002</v>
      </c>
      <c r="W31" s="48">
        <v>128.5789</v>
      </c>
      <c r="X31" s="48">
        <v>132.1227</v>
      </c>
      <c r="Y31" s="48">
        <v>151.6971</v>
      </c>
      <c r="Z31" s="48">
        <v>177.9866</v>
      </c>
      <c r="AA31" s="48">
        <v>149.3989</v>
      </c>
      <c r="AB31" s="48">
        <v>172.2708</v>
      </c>
      <c r="AC31" s="48">
        <v>171.71030000000002</v>
      </c>
      <c r="AD31" s="48">
        <v>158.2254</v>
      </c>
      <c r="AE31" s="48">
        <v>114.0661</v>
      </c>
      <c r="AF31" s="48">
        <v>131.1318</v>
      </c>
      <c r="AG31" s="47">
        <v>1949.7241</v>
      </c>
      <c r="AH31" s="46">
        <v>43543</v>
      </c>
      <c r="AI31" s="22">
        <f t="shared" si="1"/>
        <v>1949.7241</v>
      </c>
    </row>
    <row r="32" spans="1:35" ht="14.25">
      <c r="A32" s="45" t="s">
        <v>11</v>
      </c>
      <c r="B32" s="47">
        <v>445.7663</v>
      </c>
      <c r="C32" s="47">
        <v>407.584</v>
      </c>
      <c r="D32" s="47">
        <v>448.16580000000005</v>
      </c>
      <c r="E32" s="47">
        <v>401.08270000000005</v>
      </c>
      <c r="F32" s="47">
        <v>447.4554</v>
      </c>
      <c r="G32" s="47">
        <v>390.1359</v>
      </c>
      <c r="H32" s="47">
        <v>417.964</v>
      </c>
      <c r="I32" s="47">
        <v>426.57620000000003</v>
      </c>
      <c r="J32" s="47">
        <v>399.26030000000003</v>
      </c>
      <c r="K32" s="47">
        <v>370.0297</v>
      </c>
      <c r="L32" s="47">
        <v>347.1923</v>
      </c>
      <c r="M32" s="47">
        <v>343.8906</v>
      </c>
      <c r="N32" s="47">
        <v>339.0686</v>
      </c>
      <c r="O32" s="47">
        <v>5275.349499999998</v>
      </c>
      <c r="P32" s="52">
        <v>43563</v>
      </c>
      <c r="Q32" s="22">
        <f t="shared" si="0"/>
        <v>5275.349499999998</v>
      </c>
      <c r="S32" s="39" t="s">
        <v>151</v>
      </c>
      <c r="T32" s="47">
        <v>179.96540000000002</v>
      </c>
      <c r="U32" s="47">
        <v>180.1148</v>
      </c>
      <c r="V32" s="47">
        <v>190.2413</v>
      </c>
      <c r="W32" s="47">
        <v>190.6833</v>
      </c>
      <c r="X32" s="47">
        <v>163.49280000000002</v>
      </c>
      <c r="Y32" s="47">
        <v>166.525</v>
      </c>
      <c r="Z32" s="47">
        <v>185.69500000000002</v>
      </c>
      <c r="AA32" s="47">
        <v>194.67870000000002</v>
      </c>
      <c r="AB32" s="47">
        <v>212.9941</v>
      </c>
      <c r="AC32" s="47">
        <v>238.12290000000002</v>
      </c>
      <c r="AD32" s="47">
        <v>232.11</v>
      </c>
      <c r="AE32" s="47">
        <v>246.31150000000002</v>
      </c>
      <c r="AF32" s="47">
        <v>215.86710000000002</v>
      </c>
      <c r="AG32" s="47">
        <v>2653.3392</v>
      </c>
      <c r="AH32" s="46">
        <v>43600</v>
      </c>
      <c r="AI32" s="22">
        <f t="shared" si="1"/>
        <v>2653.3392</v>
      </c>
    </row>
    <row r="33" spans="1:35" ht="14.25">
      <c r="A33" s="45" t="s">
        <v>2</v>
      </c>
      <c r="B33" s="47">
        <v>142.9151</v>
      </c>
      <c r="C33" s="47">
        <v>129.6363</v>
      </c>
      <c r="D33" s="47">
        <v>131.52110000000002</v>
      </c>
      <c r="E33" s="47">
        <v>133.27270000000001</v>
      </c>
      <c r="F33" s="47">
        <v>139.6545</v>
      </c>
      <c r="G33" s="47">
        <v>124.79390000000001</v>
      </c>
      <c r="H33" s="47">
        <v>92.64840000000001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910.1389</v>
      </c>
      <c r="P33" s="52"/>
      <c r="Q33" s="22">
        <f t="shared" si="0"/>
        <v>0</v>
      </c>
      <c r="S33" s="39" t="s">
        <v>92</v>
      </c>
      <c r="T33" s="47">
        <v>325.72110000000004</v>
      </c>
      <c r="U33" s="47">
        <v>366.58770000000004</v>
      </c>
      <c r="V33" s="47">
        <v>381.22400000000005</v>
      </c>
      <c r="W33" s="47">
        <v>359.2181</v>
      </c>
      <c r="X33" s="47">
        <v>354.9817</v>
      </c>
      <c r="Y33" s="47">
        <v>396.9211</v>
      </c>
      <c r="Z33" s="47">
        <v>361.2661</v>
      </c>
      <c r="AA33" s="47">
        <v>393.2964</v>
      </c>
      <c r="AB33" s="47">
        <v>399.6854</v>
      </c>
      <c r="AC33" s="47">
        <v>550.1883</v>
      </c>
      <c r="AD33" s="47">
        <v>506.2889</v>
      </c>
      <c r="AE33" s="47">
        <v>485.9805</v>
      </c>
      <c r="AF33" s="47">
        <v>454.11580000000004</v>
      </c>
      <c r="AG33" s="47">
        <v>5395.8065</v>
      </c>
      <c r="AH33" s="46">
        <v>43595</v>
      </c>
      <c r="AI33" s="22">
        <f t="shared" si="1"/>
        <v>5395.8065</v>
      </c>
    </row>
    <row r="34" spans="1:35" ht="14.25">
      <c r="A34" s="45" t="s">
        <v>26</v>
      </c>
      <c r="B34" s="47">
        <v>282.9063</v>
      </c>
      <c r="C34" s="47">
        <v>327.53200000000004</v>
      </c>
      <c r="D34" s="47">
        <v>338.7692</v>
      </c>
      <c r="E34" s="47">
        <v>323.497</v>
      </c>
      <c r="F34" s="47">
        <v>304.3394</v>
      </c>
      <c r="G34" s="47">
        <v>355.05240000000003</v>
      </c>
      <c r="H34" s="47">
        <v>314.4492</v>
      </c>
      <c r="I34" s="47">
        <v>311.17080000000004</v>
      </c>
      <c r="J34" s="47">
        <v>322.66650000000004</v>
      </c>
      <c r="K34" s="47">
        <v>426.28700000000003</v>
      </c>
      <c r="L34" s="47">
        <v>400.9037</v>
      </c>
      <c r="M34" s="47">
        <v>397.59200000000004</v>
      </c>
      <c r="N34" s="47">
        <v>351.0633</v>
      </c>
      <c r="O34" s="47">
        <v>4522.369</v>
      </c>
      <c r="P34" s="52">
        <v>43585</v>
      </c>
      <c r="Q34" s="22">
        <f t="shared" si="0"/>
        <v>4522.369</v>
      </c>
      <c r="S34" s="39" t="s">
        <v>94</v>
      </c>
      <c r="T34" s="47">
        <v>2573.2565</v>
      </c>
      <c r="U34" s="47">
        <v>2711.5860000000002</v>
      </c>
      <c r="V34" s="47">
        <v>2660.574</v>
      </c>
      <c r="W34" s="47">
        <v>2627.1907</v>
      </c>
      <c r="X34" s="47">
        <v>2485.6578</v>
      </c>
      <c r="Y34" s="47">
        <v>2209.3525</v>
      </c>
      <c r="Z34" s="47">
        <v>2175.2871</v>
      </c>
      <c r="AA34" s="47">
        <v>2325.7242</v>
      </c>
      <c r="AB34" s="47">
        <v>2240.4128</v>
      </c>
      <c r="AC34" s="47">
        <v>2440.9517</v>
      </c>
      <c r="AD34" s="47">
        <v>2195.9218</v>
      </c>
      <c r="AE34" s="47">
        <v>2060.6703</v>
      </c>
      <c r="AF34" s="47">
        <v>1963.9758000000002</v>
      </c>
      <c r="AG34" s="47">
        <v>31384.08720000001</v>
      </c>
      <c r="AH34" s="46">
        <v>43567</v>
      </c>
      <c r="AI34" s="22">
        <f t="shared" si="1"/>
        <v>31384.08720000001</v>
      </c>
    </row>
    <row r="35" spans="1:35" ht="14.25">
      <c r="A35" s="45" t="s">
        <v>28</v>
      </c>
      <c r="B35" s="47">
        <v>247.6832</v>
      </c>
      <c r="C35" s="47">
        <v>315.9063</v>
      </c>
      <c r="D35" s="47">
        <v>286.9371</v>
      </c>
      <c r="E35" s="47">
        <v>310.23380000000003</v>
      </c>
      <c r="F35" s="47">
        <v>287.8361</v>
      </c>
      <c r="G35" s="47">
        <v>262.8771</v>
      </c>
      <c r="H35" s="47">
        <v>308.1128</v>
      </c>
      <c r="I35" s="47">
        <v>295.9785</v>
      </c>
      <c r="J35" s="47">
        <v>311.7542</v>
      </c>
      <c r="K35" s="47">
        <v>472.3421</v>
      </c>
      <c r="L35" s="47">
        <v>485.34810000000004</v>
      </c>
      <c r="M35" s="47">
        <v>383.7844</v>
      </c>
      <c r="N35" s="47">
        <v>339.60830000000004</v>
      </c>
      <c r="O35" s="47">
        <v>4381.3787</v>
      </c>
      <c r="P35" s="52">
        <v>43572</v>
      </c>
      <c r="Q35" s="22">
        <f t="shared" si="0"/>
        <v>4381.3787</v>
      </c>
      <c r="S35" s="39" t="s">
        <v>95</v>
      </c>
      <c r="T35" s="47">
        <v>40.2333</v>
      </c>
      <c r="U35" s="47">
        <v>48.877700000000004</v>
      </c>
      <c r="V35" s="47">
        <v>74.1444</v>
      </c>
      <c r="W35" s="47">
        <v>62.627700000000004</v>
      </c>
      <c r="X35" s="47">
        <v>61.999900000000004</v>
      </c>
      <c r="Y35" s="47">
        <v>86.4166</v>
      </c>
      <c r="Z35" s="47">
        <v>79.5833</v>
      </c>
      <c r="AA35" s="47">
        <v>68.6228</v>
      </c>
      <c r="AB35" s="47">
        <v>70.09060000000001</v>
      </c>
      <c r="AC35" s="47">
        <v>81.6302</v>
      </c>
      <c r="AD35" s="47">
        <v>67.7114</v>
      </c>
      <c r="AE35" s="47">
        <v>74.2981</v>
      </c>
      <c r="AF35" s="47">
        <v>69.4336</v>
      </c>
      <c r="AG35" s="47">
        <v>890.6006</v>
      </c>
      <c r="AH35" s="46">
        <v>43570</v>
      </c>
      <c r="AI35" s="22">
        <f t="shared" si="1"/>
        <v>890.6006</v>
      </c>
    </row>
    <row r="36" spans="1:35" ht="14.25">
      <c r="A36" s="45" t="s">
        <v>148</v>
      </c>
      <c r="B36" s="47">
        <v>571.8661000000001</v>
      </c>
      <c r="C36" s="47">
        <v>572.816</v>
      </c>
      <c r="D36" s="47">
        <v>632.4824</v>
      </c>
      <c r="E36" s="47">
        <v>628.5173</v>
      </c>
      <c r="F36" s="47">
        <v>639.837</v>
      </c>
      <c r="G36" s="47">
        <v>670.8487</v>
      </c>
      <c r="H36" s="47">
        <v>681.9736</v>
      </c>
      <c r="I36" s="47">
        <v>591.1565</v>
      </c>
      <c r="J36" s="47">
        <v>640.6814</v>
      </c>
      <c r="K36" s="47">
        <v>634.299</v>
      </c>
      <c r="L36" s="47">
        <v>525.1534</v>
      </c>
      <c r="M36" s="47">
        <v>504.09040000000005</v>
      </c>
      <c r="N36" s="47">
        <v>480.5414</v>
      </c>
      <c r="O36" s="47">
        <v>7853.2128</v>
      </c>
      <c r="P36" s="52">
        <v>43556</v>
      </c>
      <c r="Q36" s="22">
        <f t="shared" si="0"/>
        <v>7853.2128</v>
      </c>
      <c r="S36" s="39" t="s">
        <v>96</v>
      </c>
      <c r="T36" s="47">
        <v>190.14280000000002</v>
      </c>
      <c r="U36" s="47">
        <v>212.8026</v>
      </c>
      <c r="V36" s="47">
        <v>263.4157</v>
      </c>
      <c r="W36" s="47">
        <v>215.94670000000002</v>
      </c>
      <c r="X36" s="47">
        <v>203.97840000000002</v>
      </c>
      <c r="Y36" s="47">
        <v>243.812</v>
      </c>
      <c r="Z36" s="47">
        <v>231.9156</v>
      </c>
      <c r="AA36" s="47">
        <v>244.0573</v>
      </c>
      <c r="AB36" s="47">
        <v>246.4514</v>
      </c>
      <c r="AC36" s="47">
        <v>229.7287</v>
      </c>
      <c r="AD36" s="47">
        <v>259.9476</v>
      </c>
      <c r="AE36" s="47">
        <v>244.9821</v>
      </c>
      <c r="AF36" s="47">
        <v>221.5489</v>
      </c>
      <c r="AG36" s="47">
        <v>3050.3403</v>
      </c>
      <c r="AH36" s="46">
        <v>43570</v>
      </c>
      <c r="AI36" s="22">
        <f t="shared" si="1"/>
        <v>3050.3403</v>
      </c>
    </row>
    <row r="37" spans="1:35" ht="14.25">
      <c r="A37" s="45" t="s">
        <v>31</v>
      </c>
      <c r="B37" s="47">
        <v>76.9765</v>
      </c>
      <c r="C37" s="47">
        <v>79.0822</v>
      </c>
      <c r="D37" s="47">
        <v>72.111</v>
      </c>
      <c r="E37" s="47">
        <v>84.7899</v>
      </c>
      <c r="F37" s="47">
        <v>98.9595</v>
      </c>
      <c r="G37" s="47">
        <v>79.8291</v>
      </c>
      <c r="H37" s="47">
        <v>173.6603</v>
      </c>
      <c r="I37" s="47">
        <v>222.08010000000002</v>
      </c>
      <c r="J37" s="47">
        <v>223.3169</v>
      </c>
      <c r="K37" s="47">
        <v>225.58950000000002</v>
      </c>
      <c r="L37" s="47">
        <v>207.9267</v>
      </c>
      <c r="M37" s="47">
        <v>204.74200000000002</v>
      </c>
      <c r="N37" s="47">
        <v>182.8886</v>
      </c>
      <c r="O37" s="47">
        <v>1957.4376</v>
      </c>
      <c r="P37" s="52">
        <v>43563</v>
      </c>
      <c r="Q37" s="22">
        <f t="shared" si="0"/>
        <v>1957.4376</v>
      </c>
      <c r="S37" s="39" t="s">
        <v>109</v>
      </c>
      <c r="T37" s="47">
        <v>1111.0052</v>
      </c>
      <c r="U37" s="47">
        <v>1220.6874</v>
      </c>
      <c r="V37" s="47">
        <v>1184.0862</v>
      </c>
      <c r="W37" s="47">
        <v>1156.2712000000001</v>
      </c>
      <c r="X37" s="47">
        <v>1124.092</v>
      </c>
      <c r="Y37" s="47">
        <v>1069.7106</v>
      </c>
      <c r="Z37" s="47">
        <v>545.1095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7528.216200000001</v>
      </c>
      <c r="AH37" s="46"/>
      <c r="AI37" s="22">
        <f t="shared" si="1"/>
        <v>0</v>
      </c>
    </row>
    <row r="38" spans="1:35" ht="14.25">
      <c r="A38" s="45" t="s">
        <v>34</v>
      </c>
      <c r="B38" s="47">
        <v>561.6373</v>
      </c>
      <c r="C38" s="47">
        <v>562.7413</v>
      </c>
      <c r="D38" s="47">
        <v>550.3294000000001</v>
      </c>
      <c r="E38" s="47">
        <v>565.3871</v>
      </c>
      <c r="F38" s="47">
        <v>558.4627</v>
      </c>
      <c r="G38" s="47">
        <v>529.2791</v>
      </c>
      <c r="H38" s="47">
        <v>555.8461</v>
      </c>
      <c r="I38" s="47">
        <v>550.3848</v>
      </c>
      <c r="J38" s="47">
        <v>502.31690000000003</v>
      </c>
      <c r="K38" s="47">
        <v>539.6496000000001</v>
      </c>
      <c r="L38" s="47">
        <v>569.3097</v>
      </c>
      <c r="M38" s="47">
        <v>535.4776</v>
      </c>
      <c r="N38" s="47">
        <v>486.2665</v>
      </c>
      <c r="O38" s="47">
        <v>7150.168699999999</v>
      </c>
      <c r="P38" s="52">
        <v>43546</v>
      </c>
      <c r="Q38" s="22">
        <f t="shared" si="0"/>
        <v>7150.168699999999</v>
      </c>
      <c r="S38" s="39" t="s">
        <v>27</v>
      </c>
      <c r="T38" s="47">
        <v>92.0584</v>
      </c>
      <c r="U38" s="47">
        <v>90.5613</v>
      </c>
      <c r="V38" s="47">
        <v>100.9239</v>
      </c>
      <c r="W38" s="47">
        <v>73.0263</v>
      </c>
      <c r="X38" s="47">
        <v>79.67830000000001</v>
      </c>
      <c r="Y38" s="47">
        <v>70.7602</v>
      </c>
      <c r="Z38" s="47">
        <v>62.619800000000005</v>
      </c>
      <c r="AA38" s="47">
        <v>77.0175</v>
      </c>
      <c r="AB38" s="47">
        <v>70.12270000000001</v>
      </c>
      <c r="AC38" s="47">
        <v>0</v>
      </c>
      <c r="AD38" s="47">
        <v>0</v>
      </c>
      <c r="AE38" s="47">
        <v>0</v>
      </c>
      <c r="AF38" s="47">
        <v>0</v>
      </c>
      <c r="AG38" s="47">
        <v>729.2362</v>
      </c>
      <c r="AH38" s="46"/>
      <c r="AI38" s="22">
        <f t="shared" si="1"/>
        <v>0</v>
      </c>
    </row>
    <row r="39" spans="1:35" ht="14.25">
      <c r="A39" s="45" t="s">
        <v>35</v>
      </c>
      <c r="B39" s="47">
        <v>7145.8894</v>
      </c>
      <c r="C39" s="47">
        <v>7701.1464000000005</v>
      </c>
      <c r="D39" s="47">
        <v>7466.9385</v>
      </c>
      <c r="E39" s="47">
        <v>7037.169900000001</v>
      </c>
      <c r="F39" s="47">
        <v>6731.6678</v>
      </c>
      <c r="G39" s="47">
        <v>6033.8158</v>
      </c>
      <c r="H39" s="47">
        <v>5749.2606000000005</v>
      </c>
      <c r="I39" s="47">
        <v>5501.5235</v>
      </c>
      <c r="J39" s="47">
        <v>5618.9323</v>
      </c>
      <c r="K39" s="47">
        <v>6826.718610000001</v>
      </c>
      <c r="L39" s="47">
        <v>5363.67757</v>
      </c>
      <c r="M39" s="47">
        <v>4366.6977799999995</v>
      </c>
      <c r="N39" s="47">
        <v>4192.3507500000005</v>
      </c>
      <c r="O39" s="47">
        <v>80730.56941</v>
      </c>
      <c r="P39" s="52">
        <v>43567</v>
      </c>
      <c r="Q39" s="22">
        <f t="shared" si="0"/>
        <v>80730.56941</v>
      </c>
      <c r="S39" s="39" t="s">
        <v>3</v>
      </c>
      <c r="T39" s="47">
        <v>283.9065</v>
      </c>
      <c r="U39" s="47">
        <v>338.45500000000004</v>
      </c>
      <c r="V39" s="47">
        <v>296.0633</v>
      </c>
      <c r="W39" s="47">
        <v>328.5665</v>
      </c>
      <c r="X39" s="47">
        <v>354.6356</v>
      </c>
      <c r="Y39" s="47">
        <v>315.3869</v>
      </c>
      <c r="Z39" s="47">
        <v>369.815</v>
      </c>
      <c r="AA39" s="47">
        <v>353.74760000000003</v>
      </c>
      <c r="AB39" s="47">
        <v>310.9089</v>
      </c>
      <c r="AC39" s="47">
        <v>345.0708</v>
      </c>
      <c r="AD39" s="47">
        <v>365.52320000000003</v>
      </c>
      <c r="AE39" s="47">
        <v>349.07230000000004</v>
      </c>
      <c r="AF39" s="47">
        <v>314.8602</v>
      </c>
      <c r="AG39" s="47">
        <v>4403.060100000001</v>
      </c>
      <c r="AH39" s="46">
        <v>43556</v>
      </c>
      <c r="AI39" s="22">
        <f t="shared" si="1"/>
        <v>4403.060100000001</v>
      </c>
    </row>
    <row r="40" spans="1:35" ht="14.25">
      <c r="A40" s="45" t="s">
        <v>105</v>
      </c>
      <c r="B40" s="47">
        <v>92.6761</v>
      </c>
      <c r="C40" s="47">
        <v>102.4431</v>
      </c>
      <c r="D40" s="47">
        <v>96.53970000000001</v>
      </c>
      <c r="E40" s="47">
        <v>81.91470000000001</v>
      </c>
      <c r="F40" s="47">
        <v>106.70450000000001</v>
      </c>
      <c r="G40" s="47">
        <v>80.6704</v>
      </c>
      <c r="H40" s="47">
        <v>85.0852</v>
      </c>
      <c r="I40" s="47">
        <v>80.1079</v>
      </c>
      <c r="J40" s="47">
        <v>62.2272</v>
      </c>
      <c r="K40" s="47">
        <v>0</v>
      </c>
      <c r="L40" s="47">
        <v>0</v>
      </c>
      <c r="M40" s="47">
        <v>0</v>
      </c>
      <c r="N40" s="47">
        <v>0</v>
      </c>
      <c r="O40" s="47">
        <v>791.2210000000001</v>
      </c>
      <c r="P40" s="52"/>
      <c r="Q40" s="22">
        <f t="shared" si="0"/>
        <v>0</v>
      </c>
      <c r="S40" s="39" t="s">
        <v>97</v>
      </c>
      <c r="T40" s="47">
        <v>237.82410000000002</v>
      </c>
      <c r="U40" s="47">
        <v>260.8059</v>
      </c>
      <c r="V40" s="47">
        <v>231.06050000000002</v>
      </c>
      <c r="W40" s="47">
        <v>232.98770000000002</v>
      </c>
      <c r="X40" s="47">
        <v>240.8726</v>
      </c>
      <c r="Y40" s="47">
        <v>233.5696</v>
      </c>
      <c r="Z40" s="47">
        <v>305.35740000000004</v>
      </c>
      <c r="AA40" s="47">
        <v>283.2847</v>
      </c>
      <c r="AB40" s="47">
        <v>264.4363</v>
      </c>
      <c r="AC40" s="47">
        <v>331.2545</v>
      </c>
      <c r="AD40" s="47">
        <v>296.1514</v>
      </c>
      <c r="AE40" s="47">
        <v>273.2545</v>
      </c>
      <c r="AF40" s="47">
        <v>244.50900000000001</v>
      </c>
      <c r="AG40" s="47">
        <v>3509.059</v>
      </c>
      <c r="AH40" s="46">
        <v>43565</v>
      </c>
      <c r="AI40" s="22">
        <f t="shared" si="1"/>
        <v>3509.059</v>
      </c>
    </row>
    <row r="41" spans="1:35" ht="14.25">
      <c r="A41" s="45" t="s">
        <v>36</v>
      </c>
      <c r="B41" s="47">
        <v>107.30080000000001</v>
      </c>
      <c r="C41" s="47">
        <v>132.5435</v>
      </c>
      <c r="D41" s="47">
        <v>130.1584</v>
      </c>
      <c r="E41" s="47">
        <v>107.44770000000001</v>
      </c>
      <c r="F41" s="47">
        <v>117.6205</v>
      </c>
      <c r="G41" s="47">
        <v>114.8053</v>
      </c>
      <c r="H41" s="47">
        <v>135.9632</v>
      </c>
      <c r="I41" s="47">
        <v>156.98680000000002</v>
      </c>
      <c r="J41" s="47">
        <v>99.58980000000001</v>
      </c>
      <c r="K41" s="47">
        <v>127.32520000000001</v>
      </c>
      <c r="L41" s="47">
        <v>122.53970000000001</v>
      </c>
      <c r="M41" s="47">
        <v>92.70710000000001</v>
      </c>
      <c r="N41" s="47">
        <v>83.9808</v>
      </c>
      <c r="O41" s="47">
        <v>1542.4926000000003</v>
      </c>
      <c r="P41" s="52">
        <v>43600</v>
      </c>
      <c r="Q41" s="22">
        <f t="shared" si="0"/>
        <v>1542.4926000000003</v>
      </c>
      <c r="S41" s="39" t="s">
        <v>111</v>
      </c>
      <c r="T41" s="47">
        <v>69.0605</v>
      </c>
      <c r="U41" s="47">
        <v>115.9212</v>
      </c>
      <c r="V41" s="47">
        <v>81.2424</v>
      </c>
      <c r="W41" s="47">
        <v>73.5031</v>
      </c>
      <c r="X41" s="47">
        <v>94.7774</v>
      </c>
      <c r="Y41" s="47">
        <v>90.3104</v>
      </c>
      <c r="Z41" s="47">
        <v>109.4533</v>
      </c>
      <c r="AA41" s="47">
        <v>108.2626</v>
      </c>
      <c r="AB41" s="47">
        <v>77.1956</v>
      </c>
      <c r="AC41" s="47">
        <v>95.5454</v>
      </c>
      <c r="AD41" s="47">
        <v>110.7257</v>
      </c>
      <c r="AE41" s="47">
        <v>93.8681</v>
      </c>
      <c r="AF41" s="47">
        <v>100.97200000000001</v>
      </c>
      <c r="AG41" s="47">
        <v>1229.6032</v>
      </c>
      <c r="AH41" s="46" t="s">
        <v>154</v>
      </c>
      <c r="AI41" s="22">
        <f t="shared" si="1"/>
        <v>1229.6032</v>
      </c>
    </row>
    <row r="42" spans="1:35" ht="14.25">
      <c r="A42" s="45" t="s">
        <v>37</v>
      </c>
      <c r="B42" s="47">
        <v>211.96460000000002</v>
      </c>
      <c r="C42" s="47">
        <v>236.29600000000002</v>
      </c>
      <c r="D42" s="47">
        <v>256.0646</v>
      </c>
      <c r="E42" s="47">
        <v>235.07180000000002</v>
      </c>
      <c r="F42" s="47">
        <v>217.14450000000002</v>
      </c>
      <c r="G42" s="47">
        <v>223.63</v>
      </c>
      <c r="H42" s="47">
        <v>215.81480000000002</v>
      </c>
      <c r="I42" s="47">
        <v>218.82510000000002</v>
      </c>
      <c r="J42" s="47">
        <v>237.6588</v>
      </c>
      <c r="K42" s="47">
        <v>224.372</v>
      </c>
      <c r="L42" s="47">
        <v>219.37980000000002</v>
      </c>
      <c r="M42" s="47">
        <v>173.08307000000002</v>
      </c>
      <c r="N42" s="47">
        <v>179.34232000000003</v>
      </c>
      <c r="O42" s="47">
        <v>2869.5729900000006</v>
      </c>
      <c r="P42" s="52"/>
      <c r="Q42" s="22">
        <f aca="true" t="shared" si="2" ref="Q42:Q73">IF(P42&lt;&gt;0,O42,0)</f>
        <v>0</v>
      </c>
      <c r="S42" s="39" t="s">
        <v>99</v>
      </c>
      <c r="T42" s="47">
        <v>220.1544</v>
      </c>
      <c r="U42" s="47">
        <v>249.0188</v>
      </c>
      <c r="V42" s="47">
        <v>218.0539</v>
      </c>
      <c r="W42" s="47">
        <v>227.6611</v>
      </c>
      <c r="X42" s="47">
        <v>269.18670000000003</v>
      </c>
      <c r="Y42" s="47">
        <v>261.5116</v>
      </c>
      <c r="Z42" s="47">
        <v>239.5147</v>
      </c>
      <c r="AA42" s="47">
        <v>256.0922</v>
      </c>
      <c r="AB42" s="47">
        <v>243.8914</v>
      </c>
      <c r="AC42" s="47">
        <v>216.45510000000002</v>
      </c>
      <c r="AD42" s="47">
        <v>235.6956</v>
      </c>
      <c r="AE42" s="47">
        <v>239.2868</v>
      </c>
      <c r="AF42" s="47">
        <v>209.7655</v>
      </c>
      <c r="AG42" s="47">
        <v>3146.4759</v>
      </c>
      <c r="AH42" s="46">
        <v>43567</v>
      </c>
      <c r="AI42" s="22">
        <f t="shared" si="1"/>
        <v>3146.4759</v>
      </c>
    </row>
    <row r="43" spans="1:35" ht="14.25">
      <c r="A43" s="45" t="s">
        <v>38</v>
      </c>
      <c r="B43" s="47">
        <v>605.1056</v>
      </c>
      <c r="C43" s="47">
        <v>595.9841</v>
      </c>
      <c r="D43" s="47">
        <v>646.0923</v>
      </c>
      <c r="E43" s="47">
        <v>689.5006000000001</v>
      </c>
      <c r="F43" s="47">
        <v>638.4629</v>
      </c>
      <c r="G43" s="47">
        <v>634.7973000000001</v>
      </c>
      <c r="H43" s="47">
        <v>664.4003</v>
      </c>
      <c r="I43" s="47">
        <v>598.4665</v>
      </c>
      <c r="J43" s="47">
        <v>676.0297</v>
      </c>
      <c r="K43" s="47">
        <v>625.9088</v>
      </c>
      <c r="L43" s="47">
        <v>610.2237</v>
      </c>
      <c r="M43" s="47">
        <v>594.5876000000001</v>
      </c>
      <c r="N43" s="47">
        <v>540.5724</v>
      </c>
      <c r="O43" s="47">
        <v>8234.287400000001</v>
      </c>
      <c r="P43" s="52">
        <v>43605</v>
      </c>
      <c r="Q43" s="22">
        <f t="shared" si="2"/>
        <v>8234.287400000001</v>
      </c>
      <c r="S43" s="39" t="s">
        <v>65</v>
      </c>
      <c r="T43" s="47">
        <v>189.9086</v>
      </c>
      <c r="U43" s="47">
        <v>187.5438</v>
      </c>
      <c r="V43" s="47">
        <v>193.7251</v>
      </c>
      <c r="W43" s="47">
        <v>193.228</v>
      </c>
      <c r="X43" s="47">
        <v>215.94150000000002</v>
      </c>
      <c r="Y43" s="47">
        <v>179.0175</v>
      </c>
      <c r="Z43" s="47">
        <v>175.86540000000002</v>
      </c>
      <c r="AA43" s="47">
        <v>163.4853</v>
      </c>
      <c r="AB43" s="47">
        <v>156.3625</v>
      </c>
      <c r="AC43" s="47">
        <v>0</v>
      </c>
      <c r="AD43" s="47">
        <v>0</v>
      </c>
      <c r="AE43" s="47">
        <v>0</v>
      </c>
      <c r="AF43" s="47">
        <v>0</v>
      </c>
      <c r="AG43" s="47">
        <v>1682.7911000000004</v>
      </c>
      <c r="AH43" s="46"/>
      <c r="AI43" s="22">
        <f t="shared" si="1"/>
        <v>0</v>
      </c>
    </row>
    <row r="44" spans="1:35" ht="14.25">
      <c r="A44" s="45" t="s">
        <v>39</v>
      </c>
      <c r="B44" s="47">
        <v>265.5464</v>
      </c>
      <c r="C44" s="47">
        <v>260.9592</v>
      </c>
      <c r="D44" s="47">
        <v>317.79060000000004</v>
      </c>
      <c r="E44" s="47">
        <v>271.3604</v>
      </c>
      <c r="F44" s="47">
        <v>289.40680000000003</v>
      </c>
      <c r="G44" s="47">
        <v>312.5958</v>
      </c>
      <c r="H44" s="47">
        <v>279.1598</v>
      </c>
      <c r="I44" s="47">
        <v>313.3654</v>
      </c>
      <c r="J44" s="47">
        <v>318.3671</v>
      </c>
      <c r="K44" s="47">
        <v>304.9622</v>
      </c>
      <c r="L44" s="47">
        <v>286.7362</v>
      </c>
      <c r="M44" s="47">
        <v>280.31940000000003</v>
      </c>
      <c r="N44" s="47">
        <v>238.54160000000002</v>
      </c>
      <c r="O44" s="47">
        <v>3808.4421999999995</v>
      </c>
      <c r="P44" s="52">
        <v>43580</v>
      </c>
      <c r="Q44" s="22">
        <f t="shared" si="2"/>
        <v>3808.4421999999995</v>
      </c>
      <c r="S44" s="39" t="s">
        <v>100</v>
      </c>
      <c r="T44" s="47">
        <v>80.7067</v>
      </c>
      <c r="U44" s="47">
        <v>99.13980000000001</v>
      </c>
      <c r="V44" s="47">
        <v>71.34020000000001</v>
      </c>
      <c r="W44" s="47">
        <v>75.6065</v>
      </c>
      <c r="X44" s="47">
        <v>84.6922</v>
      </c>
      <c r="Y44" s="47">
        <v>74.22970000000001</v>
      </c>
      <c r="Z44" s="47">
        <v>56.7943</v>
      </c>
      <c r="AA44" s="47">
        <v>91.80460000000001</v>
      </c>
      <c r="AB44" s="47">
        <v>76.0549</v>
      </c>
      <c r="AC44" s="47">
        <v>85.3272</v>
      </c>
      <c r="AD44" s="47">
        <v>93.3486</v>
      </c>
      <c r="AE44" s="47">
        <v>73.10940000000001</v>
      </c>
      <c r="AF44" s="47">
        <v>95.4126</v>
      </c>
      <c r="AG44" s="47">
        <v>1078.0474000000004</v>
      </c>
      <c r="AH44" s="46">
        <v>43563</v>
      </c>
      <c r="AI44" s="22">
        <f t="shared" si="1"/>
        <v>1078.0474000000004</v>
      </c>
    </row>
    <row r="45" spans="1:35" ht="14.25">
      <c r="A45" s="45" t="s">
        <v>40</v>
      </c>
      <c r="B45" s="47">
        <v>224.5172</v>
      </c>
      <c r="C45" s="47">
        <v>215.7528</v>
      </c>
      <c r="D45" s="47">
        <v>195.7585</v>
      </c>
      <c r="E45" s="47">
        <v>187.78150000000002</v>
      </c>
      <c r="F45" s="47">
        <v>185.839</v>
      </c>
      <c r="G45" s="47">
        <v>159.9712</v>
      </c>
      <c r="H45" s="47">
        <v>166.28730000000002</v>
      </c>
      <c r="I45" s="47">
        <v>180.5401</v>
      </c>
      <c r="J45" s="47">
        <v>182.5976</v>
      </c>
      <c r="K45" s="47">
        <v>182.8907</v>
      </c>
      <c r="L45" s="47">
        <v>229.9402</v>
      </c>
      <c r="M45" s="47">
        <v>179.9942</v>
      </c>
      <c r="N45" s="47">
        <v>164.6356</v>
      </c>
      <c r="O45" s="47">
        <v>2599.5632</v>
      </c>
      <c r="P45" s="52">
        <v>43600</v>
      </c>
      <c r="Q45" s="22">
        <f t="shared" si="2"/>
        <v>2599.5632</v>
      </c>
      <c r="S45" s="39" t="s">
        <v>101</v>
      </c>
      <c r="T45" s="47">
        <v>46.656400000000005</v>
      </c>
      <c r="U45" s="47">
        <v>50.8588</v>
      </c>
      <c r="V45" s="47">
        <v>66.503</v>
      </c>
      <c r="W45" s="47">
        <v>54.165600000000005</v>
      </c>
      <c r="X45" s="47">
        <v>57.8772</v>
      </c>
      <c r="Y45" s="47">
        <v>59.2179</v>
      </c>
      <c r="Z45" s="47">
        <v>53.276</v>
      </c>
      <c r="AA45" s="47">
        <v>51.8036</v>
      </c>
      <c r="AB45" s="47">
        <v>53.741600000000005</v>
      </c>
      <c r="AC45" s="47">
        <v>73.12</v>
      </c>
      <c r="AD45" s="47">
        <v>66.276</v>
      </c>
      <c r="AE45" s="47">
        <v>58.177</v>
      </c>
      <c r="AF45" s="47">
        <v>41.4284</v>
      </c>
      <c r="AG45" s="47">
        <v>739.9402</v>
      </c>
      <c r="AH45" s="46"/>
      <c r="AI45" s="22">
        <f t="shared" si="1"/>
        <v>0</v>
      </c>
    </row>
    <row r="46" spans="1:35" ht="14.25">
      <c r="A46" s="45" t="s">
        <v>21</v>
      </c>
      <c r="B46" s="47">
        <v>181.7158</v>
      </c>
      <c r="C46" s="47">
        <v>156.27200000000002</v>
      </c>
      <c r="D46" s="47">
        <v>173.4495</v>
      </c>
      <c r="E46" s="47">
        <v>172.1005</v>
      </c>
      <c r="F46" s="47">
        <v>165.5797</v>
      </c>
      <c r="G46" s="47">
        <v>175.8283</v>
      </c>
      <c r="H46" s="47">
        <v>186.4257</v>
      </c>
      <c r="I46" s="47">
        <v>190.5857</v>
      </c>
      <c r="J46" s="47">
        <v>184.27100000000002</v>
      </c>
      <c r="K46" s="47">
        <v>198.806</v>
      </c>
      <c r="L46" s="47">
        <v>198.71370000000002</v>
      </c>
      <c r="M46" s="47">
        <v>198.8795</v>
      </c>
      <c r="N46" s="47">
        <v>175.65560000000002</v>
      </c>
      <c r="O46" s="47">
        <v>2432.8680000000004</v>
      </c>
      <c r="P46" s="52">
        <v>43560</v>
      </c>
      <c r="Q46" s="22">
        <f t="shared" si="2"/>
        <v>2432.8680000000004</v>
      </c>
      <c r="S46" s="39" t="s">
        <v>102</v>
      </c>
      <c r="T46" s="47">
        <v>171.8339</v>
      </c>
      <c r="U46" s="47">
        <v>182.73860000000002</v>
      </c>
      <c r="V46" s="47">
        <v>161.3484</v>
      </c>
      <c r="W46" s="47">
        <v>196.4182</v>
      </c>
      <c r="X46" s="47">
        <v>169.89870000000002</v>
      </c>
      <c r="Y46" s="47">
        <v>184.1706</v>
      </c>
      <c r="Z46" s="47">
        <v>176.9994</v>
      </c>
      <c r="AA46" s="47">
        <v>197.0086</v>
      </c>
      <c r="AB46" s="47">
        <v>190.30710000000002</v>
      </c>
      <c r="AC46" s="47">
        <v>217.76610000000002</v>
      </c>
      <c r="AD46" s="47">
        <v>188.3248</v>
      </c>
      <c r="AE46" s="47">
        <v>200.1986</v>
      </c>
      <c r="AF46" s="47">
        <v>151.5027</v>
      </c>
      <c r="AG46" s="47">
        <v>2418.3489999999997</v>
      </c>
      <c r="AH46" s="46">
        <v>43564</v>
      </c>
      <c r="AI46" s="22">
        <f t="shared" si="1"/>
        <v>2418.3489999999997</v>
      </c>
    </row>
    <row r="47" spans="1:35" ht="14.25">
      <c r="A47" s="45" t="s">
        <v>83</v>
      </c>
      <c r="B47" s="47">
        <v>28.7771</v>
      </c>
      <c r="C47" s="47">
        <v>39.1445</v>
      </c>
      <c r="D47" s="47">
        <v>34.4457</v>
      </c>
      <c r="E47" s="47">
        <v>44.5782</v>
      </c>
      <c r="F47" s="47">
        <v>25.5361</v>
      </c>
      <c r="G47" s="47">
        <v>29.2349</v>
      </c>
      <c r="H47" s="47">
        <v>39.3373</v>
      </c>
      <c r="I47" s="47">
        <v>37.0843</v>
      </c>
      <c r="J47" s="47">
        <v>31.6204</v>
      </c>
      <c r="K47" s="47">
        <v>0</v>
      </c>
      <c r="L47" s="47">
        <v>0</v>
      </c>
      <c r="M47" s="47">
        <v>0</v>
      </c>
      <c r="N47" s="47">
        <v>0</v>
      </c>
      <c r="O47" s="47">
        <v>313.7585</v>
      </c>
      <c r="P47" s="52"/>
      <c r="Q47" s="22">
        <f t="shared" si="2"/>
        <v>0</v>
      </c>
      <c r="S47" s="39" t="s">
        <v>103</v>
      </c>
      <c r="T47" s="47">
        <v>823.5840000000001</v>
      </c>
      <c r="U47" s="47">
        <v>837.3427</v>
      </c>
      <c r="V47" s="47">
        <v>819.7116000000001</v>
      </c>
      <c r="W47" s="47">
        <v>817.4444000000001</v>
      </c>
      <c r="X47" s="47">
        <v>826.3545</v>
      </c>
      <c r="Y47" s="47">
        <v>833.9329</v>
      </c>
      <c r="Z47" s="47">
        <v>758.8151</v>
      </c>
      <c r="AA47" s="47">
        <v>803.5539</v>
      </c>
      <c r="AB47" s="47">
        <v>779.3584000000001</v>
      </c>
      <c r="AC47" s="47">
        <v>860.2120000000001</v>
      </c>
      <c r="AD47" s="47">
        <v>822.3873</v>
      </c>
      <c r="AE47" s="47">
        <v>736.7520000000001</v>
      </c>
      <c r="AF47" s="47">
        <v>720.0260000000001</v>
      </c>
      <c r="AG47" s="47">
        <v>10705.5297</v>
      </c>
      <c r="AH47" s="46">
        <v>43572</v>
      </c>
      <c r="AI47" s="22">
        <f t="shared" si="1"/>
        <v>10705.5297</v>
      </c>
    </row>
    <row r="48" spans="1:35" ht="14.25">
      <c r="A48" s="45" t="s">
        <v>41</v>
      </c>
      <c r="B48" s="47">
        <v>264.6907</v>
      </c>
      <c r="C48" s="47">
        <v>278.1431</v>
      </c>
      <c r="D48" s="47">
        <v>293.29150000000004</v>
      </c>
      <c r="E48" s="47">
        <v>253.193</v>
      </c>
      <c r="F48" s="47">
        <v>247.42610000000002</v>
      </c>
      <c r="G48" s="47">
        <v>232.3091</v>
      </c>
      <c r="H48" s="47">
        <v>278.38730000000004</v>
      </c>
      <c r="I48" s="47">
        <v>262.1794</v>
      </c>
      <c r="J48" s="47">
        <v>254.93120000000002</v>
      </c>
      <c r="K48" s="47">
        <v>225.197</v>
      </c>
      <c r="L48" s="47">
        <v>209.8651</v>
      </c>
      <c r="M48" s="47">
        <v>206.8726</v>
      </c>
      <c r="N48" s="47">
        <v>213.4206</v>
      </c>
      <c r="O48" s="47">
        <v>3258.5373000000004</v>
      </c>
      <c r="P48" s="52">
        <v>43567</v>
      </c>
      <c r="Q48" s="22">
        <f t="shared" si="2"/>
        <v>3258.5373000000004</v>
      </c>
      <c r="S48" s="39" t="s">
        <v>104</v>
      </c>
      <c r="T48" s="47">
        <v>288.7822</v>
      </c>
      <c r="U48" s="47">
        <v>295.1881</v>
      </c>
      <c r="V48" s="47">
        <v>313.7234</v>
      </c>
      <c r="W48" s="47">
        <v>322.9234</v>
      </c>
      <c r="X48" s="47">
        <v>289.81170000000003</v>
      </c>
      <c r="Y48" s="47">
        <v>292.8646</v>
      </c>
      <c r="Z48" s="47">
        <v>308.29400000000004</v>
      </c>
      <c r="AA48" s="47">
        <v>313.9411</v>
      </c>
      <c r="AB48" s="47">
        <v>326.1234</v>
      </c>
      <c r="AC48" s="47">
        <v>428.3587</v>
      </c>
      <c r="AD48" s="47">
        <v>393.2432</v>
      </c>
      <c r="AE48" s="47">
        <v>335.75870000000003</v>
      </c>
      <c r="AF48" s="47">
        <v>265.12620000000004</v>
      </c>
      <c r="AG48" s="47">
        <v>4228.850399999999</v>
      </c>
      <c r="AH48" s="46"/>
      <c r="AI48" s="22">
        <f t="shared" si="1"/>
        <v>0</v>
      </c>
    </row>
    <row r="49" spans="1:35" ht="14.25">
      <c r="A49" s="45" t="s">
        <v>78</v>
      </c>
      <c r="B49" s="47">
        <v>119.7441</v>
      </c>
      <c r="C49" s="47">
        <v>160.59300000000002</v>
      </c>
      <c r="D49" s="47">
        <v>146.029</v>
      </c>
      <c r="E49" s="47">
        <v>127.1511</v>
      </c>
      <c r="F49" s="47">
        <v>132.7209</v>
      </c>
      <c r="G49" s="47">
        <v>110.0464</v>
      </c>
      <c r="H49" s="47">
        <v>114.0057</v>
      </c>
      <c r="I49" s="47">
        <v>103.94760000000001</v>
      </c>
      <c r="J49" s="47">
        <v>92.9011</v>
      </c>
      <c r="K49" s="47">
        <v>87.2412</v>
      </c>
      <c r="L49" s="47">
        <v>79.3245</v>
      </c>
      <c r="M49" s="47">
        <v>73.6586</v>
      </c>
      <c r="N49" s="47">
        <v>74.8398</v>
      </c>
      <c r="O49" s="47">
        <v>1431.8540999999998</v>
      </c>
      <c r="P49" s="52">
        <v>43565</v>
      </c>
      <c r="Q49" s="22">
        <f t="shared" si="2"/>
        <v>1431.8540999999998</v>
      </c>
      <c r="S49" s="39" t="s">
        <v>88</v>
      </c>
      <c r="T49" s="47">
        <v>20.7039</v>
      </c>
      <c r="U49" s="47">
        <v>17.730900000000002</v>
      </c>
      <c r="V49" s="47">
        <v>16.5146</v>
      </c>
      <c r="W49" s="47">
        <v>18</v>
      </c>
      <c r="X49" s="47">
        <v>17.4912</v>
      </c>
      <c r="Y49" s="47">
        <v>20.035800000000002</v>
      </c>
      <c r="Z49" s="47">
        <v>20.218500000000002</v>
      </c>
      <c r="AA49" s="47">
        <v>24.3976</v>
      </c>
      <c r="AB49" s="47">
        <v>24.0193</v>
      </c>
      <c r="AC49" s="47">
        <v>23.0774</v>
      </c>
      <c r="AD49" s="47">
        <v>25.515500000000003</v>
      </c>
      <c r="AE49" s="47">
        <v>27.931900000000002</v>
      </c>
      <c r="AF49" s="47">
        <v>14</v>
      </c>
      <c r="AG49" s="47">
        <v>269.63660000000004</v>
      </c>
      <c r="AH49" s="46"/>
      <c r="AI49" s="22">
        <f t="shared" si="1"/>
        <v>0</v>
      </c>
    </row>
    <row r="50" spans="1:35" ht="14.25">
      <c r="A50" s="45" t="s">
        <v>42</v>
      </c>
      <c r="B50" s="47">
        <v>173.54260000000002</v>
      </c>
      <c r="C50" s="47">
        <v>194.1036</v>
      </c>
      <c r="D50" s="47">
        <v>180.24380000000002</v>
      </c>
      <c r="E50" s="47">
        <v>216.8048</v>
      </c>
      <c r="F50" s="47">
        <v>200.9206</v>
      </c>
      <c r="G50" s="47">
        <v>195.68890000000002</v>
      </c>
      <c r="H50" s="47">
        <v>199.89020000000002</v>
      </c>
      <c r="I50" s="47">
        <v>209.38400000000001</v>
      </c>
      <c r="J50" s="47">
        <v>222.8048</v>
      </c>
      <c r="K50" s="47">
        <v>60.219500000000004</v>
      </c>
      <c r="L50" s="47">
        <v>93.51820000000001</v>
      </c>
      <c r="M50" s="47">
        <v>73.14627</v>
      </c>
      <c r="N50" s="47">
        <v>72.15223</v>
      </c>
      <c r="O50" s="47">
        <v>2128.3951000000006</v>
      </c>
      <c r="P50" s="52">
        <v>43570</v>
      </c>
      <c r="Q50" s="22">
        <f t="shared" si="2"/>
        <v>2128.3951000000006</v>
      </c>
      <c r="S50" s="39" t="s">
        <v>106</v>
      </c>
      <c r="T50" s="47">
        <v>440.34970000000004</v>
      </c>
      <c r="U50" s="47">
        <v>532.5167</v>
      </c>
      <c r="V50" s="47">
        <v>487.27520000000004</v>
      </c>
      <c r="W50" s="47">
        <v>520.7057</v>
      </c>
      <c r="X50" s="47">
        <v>447.6796</v>
      </c>
      <c r="Y50" s="47">
        <v>507.5242</v>
      </c>
      <c r="Z50" s="47">
        <v>496.3833</v>
      </c>
      <c r="AA50" s="47">
        <v>499.12210000000005</v>
      </c>
      <c r="AB50" s="47">
        <v>531.4762000000001</v>
      </c>
      <c r="AC50" s="47">
        <v>580.5495000000001</v>
      </c>
      <c r="AD50" s="47">
        <v>560.1468</v>
      </c>
      <c r="AE50" s="47">
        <v>528.6466</v>
      </c>
      <c r="AF50" s="47">
        <v>460.52750000000003</v>
      </c>
      <c r="AG50" s="47">
        <v>6707.806</v>
      </c>
      <c r="AH50" s="46">
        <v>43570</v>
      </c>
      <c r="AI50" s="22">
        <f t="shared" si="1"/>
        <v>6707.806</v>
      </c>
    </row>
    <row r="51" spans="1:35" ht="14.25">
      <c r="A51" s="45" t="s">
        <v>43</v>
      </c>
      <c r="B51" s="47">
        <v>344.4605</v>
      </c>
      <c r="C51" s="47">
        <v>399.26660000000004</v>
      </c>
      <c r="D51" s="47">
        <v>373.5287</v>
      </c>
      <c r="E51" s="47">
        <v>388.8702</v>
      </c>
      <c r="F51" s="47">
        <v>440.6686</v>
      </c>
      <c r="G51" s="47">
        <v>428.8286</v>
      </c>
      <c r="H51" s="47">
        <v>413.3016</v>
      </c>
      <c r="I51" s="47">
        <v>413.92940000000004</v>
      </c>
      <c r="J51" s="47">
        <v>447.8627</v>
      </c>
      <c r="K51" s="47">
        <v>445.8586</v>
      </c>
      <c r="L51" s="47">
        <v>435.77970000000005</v>
      </c>
      <c r="M51" s="47">
        <v>403.9766</v>
      </c>
      <c r="N51" s="47">
        <v>353.7203</v>
      </c>
      <c r="O51" s="47">
        <v>5398.0261</v>
      </c>
      <c r="P51" s="52">
        <v>43600</v>
      </c>
      <c r="Q51" s="22">
        <f t="shared" si="2"/>
        <v>5398.0261</v>
      </c>
      <c r="S51" s="39" t="s">
        <v>107</v>
      </c>
      <c r="T51" s="47">
        <v>836.4543</v>
      </c>
      <c r="U51" s="47">
        <v>885.63</v>
      </c>
      <c r="V51" s="47">
        <v>828.2781</v>
      </c>
      <c r="W51" s="47">
        <v>871.3997</v>
      </c>
      <c r="X51" s="47">
        <v>914.7762</v>
      </c>
      <c r="Y51" s="47">
        <v>845.7288000000001</v>
      </c>
      <c r="Z51" s="47">
        <v>857.3981</v>
      </c>
      <c r="AA51" s="47">
        <v>858.6927000000001</v>
      </c>
      <c r="AB51" s="47">
        <v>876.4441</v>
      </c>
      <c r="AC51" s="47">
        <v>902.6321</v>
      </c>
      <c r="AD51" s="47">
        <v>838.0777</v>
      </c>
      <c r="AE51" s="47">
        <v>790.8408000000001</v>
      </c>
      <c r="AF51" s="47">
        <v>695.1098000000001</v>
      </c>
      <c r="AG51" s="47">
        <v>11143.334</v>
      </c>
      <c r="AH51" s="46">
        <v>43572</v>
      </c>
      <c r="AI51" s="22">
        <f t="shared" si="1"/>
        <v>11143.334</v>
      </c>
    </row>
    <row r="52" spans="1:35" ht="14.25">
      <c r="A52" s="45" t="s">
        <v>133</v>
      </c>
      <c r="B52" s="47">
        <v>385.13</v>
      </c>
      <c r="C52" s="47">
        <v>418.81050000000005</v>
      </c>
      <c r="D52" s="47">
        <v>398.1951</v>
      </c>
      <c r="E52" s="47">
        <v>382.0294</v>
      </c>
      <c r="F52" s="47">
        <v>412.5975</v>
      </c>
      <c r="G52" s="47">
        <v>382.7488</v>
      </c>
      <c r="H52" s="47">
        <v>351.4062</v>
      </c>
      <c r="I52" s="47">
        <v>375.3533</v>
      </c>
      <c r="J52" s="47">
        <v>408.99150000000003</v>
      </c>
      <c r="K52" s="47">
        <v>0</v>
      </c>
      <c r="L52" s="47">
        <v>0</v>
      </c>
      <c r="M52" s="47">
        <v>0</v>
      </c>
      <c r="N52" s="47">
        <v>0</v>
      </c>
      <c r="O52" s="47">
        <v>3585.0613000000003</v>
      </c>
      <c r="P52" s="52"/>
      <c r="Q52" s="22">
        <f t="shared" si="2"/>
        <v>0</v>
      </c>
      <c r="S52" s="39" t="s">
        <v>60</v>
      </c>
      <c r="T52" s="47">
        <v>66.9702</v>
      </c>
      <c r="U52" s="47">
        <v>68.55680000000001</v>
      </c>
      <c r="V52" s="47">
        <v>62.783500000000004</v>
      </c>
      <c r="W52" s="47">
        <v>80.1369</v>
      </c>
      <c r="X52" s="47">
        <v>70.8214</v>
      </c>
      <c r="Y52" s="47">
        <v>67.7559</v>
      </c>
      <c r="Z52" s="47">
        <v>64.70830000000001</v>
      </c>
      <c r="AA52" s="47">
        <v>67.5535</v>
      </c>
      <c r="AB52" s="47">
        <v>67.5356</v>
      </c>
      <c r="AC52" s="47">
        <v>0</v>
      </c>
      <c r="AD52" s="47">
        <v>0</v>
      </c>
      <c r="AE52" s="47">
        <v>0</v>
      </c>
      <c r="AF52" s="47">
        <v>0</v>
      </c>
      <c r="AG52" s="47">
        <v>624.3665000000001</v>
      </c>
      <c r="AH52" s="46"/>
      <c r="AI52" s="22">
        <f t="shared" si="1"/>
        <v>0</v>
      </c>
    </row>
    <row r="53" spans="1:35" ht="14.25">
      <c r="A53" s="45" t="s">
        <v>48</v>
      </c>
      <c r="B53" s="48" t="s">
        <v>152</v>
      </c>
      <c r="C53" s="48" t="s">
        <v>152</v>
      </c>
      <c r="D53" s="48" t="s">
        <v>152</v>
      </c>
      <c r="E53" s="48" t="s">
        <v>152</v>
      </c>
      <c r="F53" s="48" t="s">
        <v>152</v>
      </c>
      <c r="G53" s="48" t="s">
        <v>152</v>
      </c>
      <c r="H53" s="48" t="s">
        <v>152</v>
      </c>
      <c r="I53" s="48" t="s">
        <v>152</v>
      </c>
      <c r="J53" s="48" t="s">
        <v>152</v>
      </c>
      <c r="K53" s="48" t="s">
        <v>152</v>
      </c>
      <c r="L53" s="48" t="s">
        <v>152</v>
      </c>
      <c r="M53" s="48" t="s">
        <v>152</v>
      </c>
      <c r="N53" s="48" t="s">
        <v>152</v>
      </c>
      <c r="O53" s="48" t="s">
        <v>152</v>
      </c>
      <c r="P53" s="52">
        <v>43600</v>
      </c>
      <c r="Q53" s="22" t="str">
        <f t="shared" si="2"/>
        <v>N/A</v>
      </c>
      <c r="S53" s="39" t="s">
        <v>108</v>
      </c>
      <c r="T53" s="47">
        <v>2618.9011</v>
      </c>
      <c r="U53" s="47">
        <v>2710.3897</v>
      </c>
      <c r="V53" s="47">
        <v>2694.6754</v>
      </c>
      <c r="W53" s="47">
        <v>2724.1053</v>
      </c>
      <c r="X53" s="47">
        <v>2687.4055000000003</v>
      </c>
      <c r="Y53" s="47">
        <v>2681.8199</v>
      </c>
      <c r="Z53" s="47">
        <v>3095.2249</v>
      </c>
      <c r="AA53" s="47">
        <v>3734.6988</v>
      </c>
      <c r="AB53" s="47">
        <v>3815.4481</v>
      </c>
      <c r="AC53" s="47">
        <v>3779.0905000000002</v>
      </c>
      <c r="AD53" s="47">
        <v>3642.2849</v>
      </c>
      <c r="AE53" s="47">
        <v>3491.7235</v>
      </c>
      <c r="AF53" s="47">
        <v>3165.2303</v>
      </c>
      <c r="AG53" s="47">
        <v>41424.675500000005</v>
      </c>
      <c r="AH53" s="46">
        <v>43600</v>
      </c>
      <c r="AI53" s="22">
        <f t="shared" si="1"/>
        <v>41424.675500000005</v>
      </c>
    </row>
    <row r="54" spans="1:35" ht="14.25">
      <c r="A54" s="45" t="s">
        <v>49</v>
      </c>
      <c r="B54" s="47">
        <v>276.22380000000004</v>
      </c>
      <c r="C54" s="47">
        <v>313.958</v>
      </c>
      <c r="D54" s="47">
        <v>325.06940000000003</v>
      </c>
      <c r="E54" s="47">
        <v>272.0325</v>
      </c>
      <c r="F54" s="47">
        <v>288.4279</v>
      </c>
      <c r="G54" s="47">
        <v>286.9569</v>
      </c>
      <c r="H54" s="47">
        <v>274.4638</v>
      </c>
      <c r="I54" s="47">
        <v>283.45550000000003</v>
      </c>
      <c r="J54" s="47">
        <v>286.6125</v>
      </c>
      <c r="K54" s="47">
        <v>307.5485</v>
      </c>
      <c r="L54" s="47">
        <v>362.3564</v>
      </c>
      <c r="M54" s="47">
        <v>270.3694</v>
      </c>
      <c r="N54" s="47">
        <v>248.0277</v>
      </c>
      <c r="O54" s="47">
        <v>3830.4045000000006</v>
      </c>
      <c r="P54" s="52">
        <v>43588</v>
      </c>
      <c r="Q54" s="22">
        <f t="shared" si="2"/>
        <v>3830.4045000000006</v>
      </c>
      <c r="S54" s="39" t="s">
        <v>110</v>
      </c>
      <c r="T54" s="47">
        <v>228.59750000000003</v>
      </c>
      <c r="U54" s="47">
        <v>247.1706</v>
      </c>
      <c r="V54" s="47">
        <v>222.5975</v>
      </c>
      <c r="W54" s="47">
        <v>253.14620000000002</v>
      </c>
      <c r="X54" s="47">
        <v>238.7621</v>
      </c>
      <c r="Y54" s="47">
        <v>236.18890000000002</v>
      </c>
      <c r="Z54" s="47">
        <v>207.69410000000002</v>
      </c>
      <c r="AA54" s="47">
        <v>239.3658</v>
      </c>
      <c r="AB54" s="47">
        <v>217.006</v>
      </c>
      <c r="AC54" s="47">
        <v>201.5121</v>
      </c>
      <c r="AD54" s="47">
        <v>211.63410000000002</v>
      </c>
      <c r="AE54" s="47">
        <v>177.98780000000002</v>
      </c>
      <c r="AF54" s="47">
        <v>166.9573</v>
      </c>
      <c r="AG54" s="47">
        <v>2887.9736</v>
      </c>
      <c r="AH54" s="46">
        <v>43595</v>
      </c>
      <c r="AI54" s="22">
        <f t="shared" si="1"/>
        <v>2887.9736</v>
      </c>
    </row>
    <row r="55" spans="1:35" ht="14.25">
      <c r="A55" s="45" t="s">
        <v>50</v>
      </c>
      <c r="B55" s="47">
        <v>243.1181</v>
      </c>
      <c r="C55" s="47">
        <v>240.56400000000002</v>
      </c>
      <c r="D55" s="47">
        <v>271.17490000000004</v>
      </c>
      <c r="E55" s="47">
        <v>246.6415</v>
      </c>
      <c r="F55" s="47">
        <v>277.0045</v>
      </c>
      <c r="G55" s="47">
        <v>251.59480000000002</v>
      </c>
      <c r="H55" s="47">
        <v>260.2089</v>
      </c>
      <c r="I55" s="47">
        <v>280.3772</v>
      </c>
      <c r="J55" s="47">
        <v>277.9741</v>
      </c>
      <c r="K55" s="47">
        <v>254.5987</v>
      </c>
      <c r="L55" s="47">
        <v>278.5091</v>
      </c>
      <c r="M55" s="47">
        <v>272.9405</v>
      </c>
      <c r="N55" s="47">
        <v>230.2587</v>
      </c>
      <c r="O55" s="47">
        <v>3469.5894000000003</v>
      </c>
      <c r="P55" s="52">
        <v>43600</v>
      </c>
      <c r="Q55" s="22">
        <f t="shared" si="2"/>
        <v>3469.5894000000003</v>
      </c>
      <c r="S55" s="39" t="s">
        <v>112</v>
      </c>
      <c r="T55" s="47">
        <v>160.4754</v>
      </c>
      <c r="U55" s="47">
        <v>162.9999</v>
      </c>
      <c r="V55" s="47">
        <v>191.2666</v>
      </c>
      <c r="W55" s="47">
        <v>156.6749</v>
      </c>
      <c r="X55" s="47">
        <v>162.3118</v>
      </c>
      <c r="Y55" s="47">
        <v>184.8377</v>
      </c>
      <c r="Z55" s="47">
        <v>157.8761</v>
      </c>
      <c r="AA55" s="47">
        <v>160.13060000000002</v>
      </c>
      <c r="AB55" s="47">
        <v>171.3854</v>
      </c>
      <c r="AC55" s="47">
        <v>179.3194</v>
      </c>
      <c r="AD55" s="47">
        <v>172.90300000000002</v>
      </c>
      <c r="AE55" s="47">
        <v>153.59730000000002</v>
      </c>
      <c r="AF55" s="47">
        <v>152.47220000000002</v>
      </c>
      <c r="AG55" s="47">
        <v>2259.8521</v>
      </c>
      <c r="AH55" s="46">
        <v>43564</v>
      </c>
      <c r="AI55" s="22">
        <f t="shared" si="1"/>
        <v>2259.8521</v>
      </c>
    </row>
    <row r="56" spans="1:35" ht="14.25">
      <c r="A56" s="45" t="s">
        <v>51</v>
      </c>
      <c r="B56" s="47">
        <v>471.8681</v>
      </c>
      <c r="C56" s="47">
        <v>524.2093</v>
      </c>
      <c r="D56" s="47">
        <v>498.5867</v>
      </c>
      <c r="E56" s="47">
        <v>502.8381</v>
      </c>
      <c r="F56" s="47">
        <v>492.02380000000005</v>
      </c>
      <c r="G56" s="47">
        <v>533.1315000000001</v>
      </c>
      <c r="H56" s="47">
        <v>520.8860000000001</v>
      </c>
      <c r="I56" s="47">
        <v>519.3651</v>
      </c>
      <c r="J56" s="47">
        <v>536.8801</v>
      </c>
      <c r="K56" s="47">
        <v>560.0590000000001</v>
      </c>
      <c r="L56" s="47">
        <v>569.4675</v>
      </c>
      <c r="M56" s="47">
        <v>539.6214</v>
      </c>
      <c r="N56" s="47">
        <v>505.8535</v>
      </c>
      <c r="O56" s="47">
        <v>6875.061000000001</v>
      </c>
      <c r="P56" s="52">
        <v>43600</v>
      </c>
      <c r="Q56" s="22">
        <f t="shared" si="2"/>
        <v>6875.061000000001</v>
      </c>
      <c r="S56" s="39" t="s">
        <v>113</v>
      </c>
      <c r="T56" s="47">
        <v>1084.0652</v>
      </c>
      <c r="U56" s="47">
        <v>1134.8926000000001</v>
      </c>
      <c r="V56" s="47">
        <v>1093.7021</v>
      </c>
      <c r="W56" s="47">
        <v>1118.9938</v>
      </c>
      <c r="X56" s="47">
        <v>1035.0984</v>
      </c>
      <c r="Y56" s="47">
        <v>1033.59</v>
      </c>
      <c r="Z56" s="47">
        <v>1146.5786</v>
      </c>
      <c r="AA56" s="47">
        <v>1038.2005000000001</v>
      </c>
      <c r="AB56" s="47">
        <v>1120.891</v>
      </c>
      <c r="AC56" s="47">
        <v>1119.0968</v>
      </c>
      <c r="AD56" s="47">
        <v>1112.8496</v>
      </c>
      <c r="AE56" s="47">
        <v>1017.7149000000001</v>
      </c>
      <c r="AF56" s="47">
        <v>967.8529</v>
      </c>
      <c r="AG56" s="47">
        <v>14252.926599999999</v>
      </c>
      <c r="AH56" s="46">
        <v>43588</v>
      </c>
      <c r="AI56" s="22">
        <f t="shared" si="1"/>
        <v>14252.926599999999</v>
      </c>
    </row>
    <row r="57" spans="1:35" ht="14.25">
      <c r="A57" s="45" t="s">
        <v>52</v>
      </c>
      <c r="B57" s="47">
        <v>174.0478</v>
      </c>
      <c r="C57" s="47">
        <v>205.7244</v>
      </c>
      <c r="D57" s="47">
        <v>201.5208</v>
      </c>
      <c r="E57" s="47">
        <v>206.4729</v>
      </c>
      <c r="F57" s="47">
        <v>232.7364</v>
      </c>
      <c r="G57" s="47">
        <v>191.6825</v>
      </c>
      <c r="H57" s="47">
        <v>193.3639</v>
      </c>
      <c r="I57" s="47">
        <v>207.2431</v>
      </c>
      <c r="J57" s="47">
        <v>210.78150000000002</v>
      </c>
      <c r="K57" s="47">
        <v>219.5868</v>
      </c>
      <c r="L57" s="47">
        <v>231.3505</v>
      </c>
      <c r="M57" s="47">
        <v>219.012</v>
      </c>
      <c r="N57" s="47">
        <v>180.20250000000001</v>
      </c>
      <c r="O57" s="47">
        <v>2724.6392</v>
      </c>
      <c r="P57" s="52">
        <v>43600</v>
      </c>
      <c r="Q57" s="22">
        <f t="shared" si="2"/>
        <v>2724.6392</v>
      </c>
      <c r="S57" s="39" t="s">
        <v>114</v>
      </c>
      <c r="T57" s="47">
        <v>8932.0892</v>
      </c>
      <c r="U57" s="47">
        <v>9146.7847</v>
      </c>
      <c r="V57" s="47">
        <v>9201.4274</v>
      </c>
      <c r="W57" s="47">
        <v>8967.417000000001</v>
      </c>
      <c r="X57" s="47">
        <v>8383.1708</v>
      </c>
      <c r="Y57" s="47">
        <v>8224.353899999998</v>
      </c>
      <c r="Z57" s="47">
        <v>7999.8851</v>
      </c>
      <c r="AA57" s="47">
        <v>8260.7265</v>
      </c>
      <c r="AB57" s="47">
        <v>7898.985900000001</v>
      </c>
      <c r="AC57" s="47">
        <v>8656.7219</v>
      </c>
      <c r="AD57" s="47">
        <v>8181.205550000001</v>
      </c>
      <c r="AE57" s="47">
        <v>7579.9292700000005</v>
      </c>
      <c r="AF57" s="47">
        <v>7411.37399</v>
      </c>
      <c r="AG57" s="47">
        <v>110806.60311</v>
      </c>
      <c r="AH57" s="46">
        <v>43629</v>
      </c>
      <c r="AI57" s="22">
        <f t="shared" si="1"/>
        <v>110806.60311</v>
      </c>
    </row>
    <row r="58" spans="1:35" ht="14.25">
      <c r="A58" s="45" t="s">
        <v>149</v>
      </c>
      <c r="B58" s="47">
        <v>380.20590000000004</v>
      </c>
      <c r="C58" s="47">
        <v>408.5719</v>
      </c>
      <c r="D58" s="47">
        <v>406.0799</v>
      </c>
      <c r="E58" s="47">
        <v>396.7901</v>
      </c>
      <c r="F58" s="47">
        <v>386.03630000000004</v>
      </c>
      <c r="G58" s="47">
        <v>442.71950000000004</v>
      </c>
      <c r="H58" s="47">
        <v>428.4805</v>
      </c>
      <c r="I58" s="47">
        <v>458.779</v>
      </c>
      <c r="J58" s="47">
        <v>428.1238</v>
      </c>
      <c r="K58" s="47">
        <v>463.27110000000005</v>
      </c>
      <c r="L58" s="47">
        <v>501.5642</v>
      </c>
      <c r="M58" s="47">
        <v>501.5858</v>
      </c>
      <c r="N58" s="47">
        <v>422.0127</v>
      </c>
      <c r="O58" s="47">
        <v>5675.5185</v>
      </c>
      <c r="P58" s="52">
        <v>43552</v>
      </c>
      <c r="Q58" s="22">
        <f t="shared" si="2"/>
        <v>5675.5185</v>
      </c>
      <c r="S58" s="39" t="s">
        <v>115</v>
      </c>
      <c r="T58" s="47">
        <v>225.8981</v>
      </c>
      <c r="U58" s="47">
        <v>220.6346</v>
      </c>
      <c r="V58" s="47">
        <v>235.13760000000002</v>
      </c>
      <c r="W58" s="47">
        <v>236.20350000000002</v>
      </c>
      <c r="X58" s="47">
        <v>225.3711</v>
      </c>
      <c r="Y58" s="47">
        <v>209.5748</v>
      </c>
      <c r="Z58" s="47">
        <v>232.4071</v>
      </c>
      <c r="AA58" s="47">
        <v>224.7783</v>
      </c>
      <c r="AB58" s="47">
        <v>259.5127</v>
      </c>
      <c r="AC58" s="47">
        <v>267.03360000000004</v>
      </c>
      <c r="AD58" s="47">
        <v>208.2526</v>
      </c>
      <c r="AE58" s="47">
        <v>236.74220000000003</v>
      </c>
      <c r="AF58" s="47">
        <v>167.9341</v>
      </c>
      <c r="AG58" s="47">
        <v>3012.659800000001</v>
      </c>
      <c r="AH58" s="46">
        <v>43595</v>
      </c>
      <c r="AI58" s="22">
        <f t="shared" si="1"/>
        <v>3012.659800000001</v>
      </c>
    </row>
    <row r="59" spans="1:35" ht="14.25">
      <c r="A59" s="45" t="s">
        <v>53</v>
      </c>
      <c r="B59" s="47">
        <v>167.7304</v>
      </c>
      <c r="C59" s="47">
        <v>139.77200000000002</v>
      </c>
      <c r="D59" s="47">
        <v>155.3417</v>
      </c>
      <c r="E59" s="47">
        <v>157.5197</v>
      </c>
      <c r="F59" s="47">
        <v>159.2116</v>
      </c>
      <c r="G59" s="47">
        <v>152.4378</v>
      </c>
      <c r="H59" s="47">
        <v>158.7422</v>
      </c>
      <c r="I59" s="47">
        <v>164.74030000000002</v>
      </c>
      <c r="J59" s="47">
        <v>172.655</v>
      </c>
      <c r="K59" s="47">
        <v>166.5855</v>
      </c>
      <c r="L59" s="47">
        <v>198.0987</v>
      </c>
      <c r="M59" s="47">
        <v>156.3356</v>
      </c>
      <c r="N59" s="47">
        <v>155.7396</v>
      </c>
      <c r="O59" s="47">
        <v>2150.4662999999996</v>
      </c>
      <c r="P59" s="52">
        <v>43567</v>
      </c>
      <c r="Q59" s="22">
        <f t="shared" si="2"/>
        <v>2150.4662999999996</v>
      </c>
      <c r="S59" s="39" t="s">
        <v>18</v>
      </c>
      <c r="T59" s="47">
        <v>19.7823</v>
      </c>
      <c r="U59" s="47">
        <v>32.9176</v>
      </c>
      <c r="V59" s="47">
        <v>22.405800000000003</v>
      </c>
      <c r="W59" s="47">
        <v>22.029400000000003</v>
      </c>
      <c r="X59" s="47">
        <v>23.8058</v>
      </c>
      <c r="Y59" s="47">
        <v>30.741100000000003</v>
      </c>
      <c r="Z59" s="47">
        <v>30.952900000000003</v>
      </c>
      <c r="AA59" s="47">
        <v>25.941100000000002</v>
      </c>
      <c r="AB59" s="47">
        <v>13.929300000000001</v>
      </c>
      <c r="AC59" s="47">
        <v>27.9588</v>
      </c>
      <c r="AD59" s="47">
        <v>29.1705</v>
      </c>
      <c r="AE59" s="47">
        <v>31.0058</v>
      </c>
      <c r="AF59" s="47">
        <v>35.2515</v>
      </c>
      <c r="AG59" s="47">
        <v>349.3036000000001</v>
      </c>
      <c r="AH59" s="46"/>
      <c r="AI59" s="22">
        <f t="shared" si="1"/>
        <v>0</v>
      </c>
    </row>
    <row r="60" spans="1:35" ht="14.25">
      <c r="A60" s="45" t="s">
        <v>54</v>
      </c>
      <c r="B60" s="47">
        <v>778.3820000000001</v>
      </c>
      <c r="C60" s="47">
        <v>755.6879</v>
      </c>
      <c r="D60" s="47">
        <v>865.2115</v>
      </c>
      <c r="E60" s="47">
        <v>771.3938</v>
      </c>
      <c r="F60" s="47">
        <v>802.0939000000001</v>
      </c>
      <c r="G60" s="47">
        <v>789.8879000000001</v>
      </c>
      <c r="H60" s="47">
        <v>745.9110000000001</v>
      </c>
      <c r="I60" s="47">
        <v>740.3245000000001</v>
      </c>
      <c r="J60" s="47">
        <v>837.8230000000001</v>
      </c>
      <c r="K60" s="47">
        <v>771.6744</v>
      </c>
      <c r="L60" s="47">
        <v>726.1976000000001</v>
      </c>
      <c r="M60" s="47">
        <v>694.3795</v>
      </c>
      <c r="N60" s="47">
        <v>637.9564</v>
      </c>
      <c r="O60" s="47">
        <v>10051.7285</v>
      </c>
      <c r="P60" s="52">
        <v>43564</v>
      </c>
      <c r="Q60" s="22">
        <f t="shared" si="2"/>
        <v>10051.7285</v>
      </c>
      <c r="S60" s="39" t="s">
        <v>116</v>
      </c>
      <c r="T60" s="47">
        <v>112.77430000000001</v>
      </c>
      <c r="U60" s="47">
        <v>137.9634</v>
      </c>
      <c r="V60" s="47">
        <v>151.9938</v>
      </c>
      <c r="W60" s="47">
        <v>146.5239</v>
      </c>
      <c r="X60" s="47">
        <v>161.1158</v>
      </c>
      <c r="Y60" s="47">
        <v>153.5121</v>
      </c>
      <c r="Z60" s="47">
        <v>142.2219</v>
      </c>
      <c r="AA60" s="47">
        <v>177.9257</v>
      </c>
      <c r="AB60" s="47">
        <v>169.3723</v>
      </c>
      <c r="AC60" s="47">
        <v>141.1689</v>
      </c>
      <c r="AD60" s="47">
        <v>145.6934</v>
      </c>
      <c r="AE60" s="47">
        <v>163.08870000000002</v>
      </c>
      <c r="AF60" s="47">
        <v>146.23270000000002</v>
      </c>
      <c r="AG60" s="47">
        <v>2001.4278000000004</v>
      </c>
      <c r="AH60" s="46">
        <v>43572</v>
      </c>
      <c r="AI60" s="22">
        <f t="shared" si="1"/>
        <v>2001.4278000000004</v>
      </c>
    </row>
    <row r="61" spans="1:35" ht="14.25">
      <c r="A61" s="45" t="s">
        <v>55</v>
      </c>
      <c r="B61" s="47">
        <v>3503.9791</v>
      </c>
      <c r="C61" s="47">
        <v>3526.6217</v>
      </c>
      <c r="D61" s="47">
        <v>3570.3702000000003</v>
      </c>
      <c r="E61" s="47">
        <v>3559.0535</v>
      </c>
      <c r="F61" s="47">
        <v>3299.4091000000003</v>
      </c>
      <c r="G61" s="47">
        <v>3269.4286</v>
      </c>
      <c r="H61" s="47">
        <v>3180.1325</v>
      </c>
      <c r="I61" s="47">
        <v>3197.7256</v>
      </c>
      <c r="J61" s="47">
        <v>3193.2374</v>
      </c>
      <c r="K61" s="47">
        <v>3360.9036</v>
      </c>
      <c r="L61" s="47">
        <v>2928.6363</v>
      </c>
      <c r="M61" s="47">
        <v>2806.195</v>
      </c>
      <c r="N61" s="47">
        <v>2508.6111</v>
      </c>
      <c r="O61" s="47">
        <v>42669.370299999995</v>
      </c>
      <c r="P61" s="52"/>
      <c r="Q61" s="22">
        <f t="shared" si="2"/>
        <v>0</v>
      </c>
      <c r="S61" s="39" t="s">
        <v>117</v>
      </c>
      <c r="T61" s="47">
        <v>678.9275</v>
      </c>
      <c r="U61" s="47">
        <v>735.9455</v>
      </c>
      <c r="V61" s="47">
        <v>753.1684</v>
      </c>
      <c r="W61" s="47">
        <v>769.2287</v>
      </c>
      <c r="X61" s="47">
        <v>708.9335</v>
      </c>
      <c r="Y61" s="47">
        <v>783.6143000000001</v>
      </c>
      <c r="Z61" s="47">
        <v>759.494</v>
      </c>
      <c r="AA61" s="47">
        <v>772.1811</v>
      </c>
      <c r="AB61" s="47">
        <v>803.0108</v>
      </c>
      <c r="AC61" s="47">
        <v>843.873</v>
      </c>
      <c r="AD61" s="47">
        <v>844.4464</v>
      </c>
      <c r="AE61" s="47">
        <v>770.6807</v>
      </c>
      <c r="AF61" s="47">
        <v>739.1415000000001</v>
      </c>
      <c r="AG61" s="47">
        <v>10078.7638</v>
      </c>
      <c r="AH61" s="46">
        <v>43570</v>
      </c>
      <c r="AI61" s="22">
        <f t="shared" si="1"/>
        <v>10078.7638</v>
      </c>
    </row>
    <row r="62" spans="1:35" ht="14.25">
      <c r="A62" s="45" t="s">
        <v>56</v>
      </c>
      <c r="B62" s="47">
        <v>70.2743</v>
      </c>
      <c r="C62" s="47">
        <v>70.2865</v>
      </c>
      <c r="D62" s="47">
        <v>85.32310000000001</v>
      </c>
      <c r="E62" s="47">
        <v>78.5853</v>
      </c>
      <c r="F62" s="47">
        <v>83.1036</v>
      </c>
      <c r="G62" s="47">
        <v>77.1341</v>
      </c>
      <c r="H62" s="47">
        <v>58.9602</v>
      </c>
      <c r="I62" s="47">
        <v>70.83070000000001</v>
      </c>
      <c r="J62" s="47">
        <v>70.5089</v>
      </c>
      <c r="K62" s="47">
        <v>76.8292</v>
      </c>
      <c r="L62" s="47">
        <v>74.92020000000001</v>
      </c>
      <c r="M62" s="47">
        <v>66.5168</v>
      </c>
      <c r="N62" s="47">
        <v>63</v>
      </c>
      <c r="O62" s="47">
        <v>960.3727</v>
      </c>
      <c r="P62" s="52"/>
      <c r="Q62" s="22">
        <f t="shared" si="2"/>
        <v>0</v>
      </c>
      <c r="S62" s="39" t="s">
        <v>120</v>
      </c>
      <c r="T62" s="47">
        <v>2070.3242</v>
      </c>
      <c r="U62" s="47">
        <v>2177.5341000000003</v>
      </c>
      <c r="V62" s="47">
        <v>2245.3649</v>
      </c>
      <c r="W62" s="47">
        <v>2128.184</v>
      </c>
      <c r="X62" s="47">
        <v>2119.8437</v>
      </c>
      <c r="Y62" s="47">
        <v>2224.8039</v>
      </c>
      <c r="Z62" s="47">
        <v>2155.3284000000003</v>
      </c>
      <c r="AA62" s="47">
        <v>2137.7682</v>
      </c>
      <c r="AB62" s="47">
        <v>2191.9532</v>
      </c>
      <c r="AC62" s="47">
        <v>2277.2875</v>
      </c>
      <c r="AD62" s="47">
        <v>2152.7295</v>
      </c>
      <c r="AE62" s="47">
        <v>2016.228</v>
      </c>
      <c r="AF62" s="47">
        <v>1827.0002000000002</v>
      </c>
      <c r="AG62" s="47">
        <v>28345.8351</v>
      </c>
      <c r="AH62" s="46">
        <v>43560</v>
      </c>
      <c r="AI62" s="22">
        <f t="shared" si="1"/>
        <v>28345.8351</v>
      </c>
    </row>
    <row r="63" spans="1:35" ht="14.25">
      <c r="A63" s="45" t="s">
        <v>57</v>
      </c>
      <c r="B63" s="47">
        <v>293.0713</v>
      </c>
      <c r="C63" s="47">
        <v>271.6129</v>
      </c>
      <c r="D63" s="47">
        <v>287.6963</v>
      </c>
      <c r="E63" s="47">
        <v>273.9701</v>
      </c>
      <c r="F63" s="47">
        <v>291.0236</v>
      </c>
      <c r="G63" s="47">
        <v>253.6785</v>
      </c>
      <c r="H63" s="47">
        <v>289.15070000000003</v>
      </c>
      <c r="I63" s="47">
        <v>287.43780000000004</v>
      </c>
      <c r="J63" s="47">
        <v>296.0648</v>
      </c>
      <c r="K63" s="47">
        <v>337.9366</v>
      </c>
      <c r="L63" s="47">
        <v>279.0885</v>
      </c>
      <c r="M63" s="47">
        <v>264.6911</v>
      </c>
      <c r="N63" s="47">
        <v>253.348</v>
      </c>
      <c r="O63" s="47">
        <v>3731.16</v>
      </c>
      <c r="P63" s="52">
        <v>43588</v>
      </c>
      <c r="Q63" s="22">
        <f t="shared" si="2"/>
        <v>3731.16</v>
      </c>
      <c r="S63" s="39" t="s">
        <v>93</v>
      </c>
      <c r="T63" s="47">
        <v>169.3393</v>
      </c>
      <c r="U63" s="47">
        <v>182.73930000000001</v>
      </c>
      <c r="V63" s="47">
        <v>173.76350000000002</v>
      </c>
      <c r="W63" s="47">
        <v>163.6848</v>
      </c>
      <c r="X63" s="47">
        <v>171.4726</v>
      </c>
      <c r="Y63" s="47">
        <v>155.606</v>
      </c>
      <c r="Z63" s="47">
        <v>181.1999</v>
      </c>
      <c r="AA63" s="47">
        <v>157.0181</v>
      </c>
      <c r="AB63" s="47">
        <v>154.21210000000002</v>
      </c>
      <c r="AC63" s="47">
        <v>0</v>
      </c>
      <c r="AD63" s="47">
        <v>0</v>
      </c>
      <c r="AE63" s="47">
        <v>0</v>
      </c>
      <c r="AF63" s="47">
        <v>0</v>
      </c>
      <c r="AG63" s="47">
        <v>1520.0356000000002</v>
      </c>
      <c r="AH63" s="46"/>
      <c r="AI63" s="22">
        <f t="shared" si="1"/>
        <v>0</v>
      </c>
    </row>
    <row r="64" spans="1:35" ht="14.25">
      <c r="A64" s="45" t="s">
        <v>58</v>
      </c>
      <c r="B64" s="47">
        <v>252.6809</v>
      </c>
      <c r="C64" s="47">
        <v>271.10970000000003</v>
      </c>
      <c r="D64" s="47">
        <v>268.9429</v>
      </c>
      <c r="E64" s="47">
        <v>267.7085</v>
      </c>
      <c r="F64" s="47">
        <v>229.8578</v>
      </c>
      <c r="G64" s="47">
        <v>283.505</v>
      </c>
      <c r="H64" s="47">
        <v>271.8167</v>
      </c>
      <c r="I64" s="47">
        <v>252.1277</v>
      </c>
      <c r="J64" s="47">
        <v>286.3917</v>
      </c>
      <c r="K64" s="47">
        <v>286.43870000000004</v>
      </c>
      <c r="L64" s="47">
        <v>270.2307</v>
      </c>
      <c r="M64" s="47">
        <v>272.0507</v>
      </c>
      <c r="N64" s="47">
        <v>260.808</v>
      </c>
      <c r="O64" s="47">
        <v>3522.288400000001</v>
      </c>
      <c r="P64" s="52"/>
      <c r="Q64" s="22">
        <f t="shared" si="2"/>
        <v>0</v>
      </c>
      <c r="S64" s="39" t="s">
        <v>121</v>
      </c>
      <c r="T64" s="47">
        <v>774.8032000000001</v>
      </c>
      <c r="U64" s="47">
        <v>827.6241</v>
      </c>
      <c r="V64" s="47">
        <v>876.4680000000001</v>
      </c>
      <c r="W64" s="47">
        <v>831.0923</v>
      </c>
      <c r="X64" s="47">
        <v>832.5721000000001</v>
      </c>
      <c r="Y64" s="47">
        <v>821.1963000000001</v>
      </c>
      <c r="Z64" s="47">
        <v>812.7509</v>
      </c>
      <c r="AA64" s="47">
        <v>830.6371</v>
      </c>
      <c r="AB64" s="47">
        <v>919.6624</v>
      </c>
      <c r="AC64" s="47">
        <v>968.4491</v>
      </c>
      <c r="AD64" s="47">
        <v>873.9377000000001</v>
      </c>
      <c r="AE64" s="47">
        <v>865.0166</v>
      </c>
      <c r="AF64" s="47">
        <v>794.4422000000001</v>
      </c>
      <c r="AG64" s="47">
        <v>11151.710200000001</v>
      </c>
      <c r="AH64" s="46">
        <v>43566</v>
      </c>
      <c r="AI64" s="22">
        <f t="shared" si="1"/>
        <v>11151.710200000001</v>
      </c>
    </row>
    <row r="65" spans="1:35" ht="14.25">
      <c r="A65" s="45" t="s">
        <v>59</v>
      </c>
      <c r="B65" s="47">
        <v>507.9039</v>
      </c>
      <c r="C65" s="47">
        <v>518.0364000000001</v>
      </c>
      <c r="D65" s="47">
        <v>537.4306</v>
      </c>
      <c r="E65" s="47">
        <v>521.6433000000001</v>
      </c>
      <c r="F65" s="47">
        <v>503.1576</v>
      </c>
      <c r="G65" s="47">
        <v>528.2123</v>
      </c>
      <c r="H65" s="47">
        <v>519.5655</v>
      </c>
      <c r="I65" s="47">
        <v>536.9155000000001</v>
      </c>
      <c r="J65" s="47">
        <v>495.8698</v>
      </c>
      <c r="K65" s="47">
        <v>608.5157</v>
      </c>
      <c r="L65" s="47">
        <v>626.1492000000001</v>
      </c>
      <c r="M65" s="47">
        <v>575.1426</v>
      </c>
      <c r="N65" s="47">
        <v>421.557</v>
      </c>
      <c r="O65" s="47">
        <v>6961.850500000001</v>
      </c>
      <c r="P65" s="52">
        <v>43591</v>
      </c>
      <c r="Q65" s="40">
        <f t="shared" si="2"/>
        <v>6961.850500000001</v>
      </c>
      <c r="S65" s="39" t="s">
        <v>46</v>
      </c>
      <c r="T65" s="48">
        <v>101.42190000000001</v>
      </c>
      <c r="U65" s="48">
        <v>105.5086</v>
      </c>
      <c r="V65" s="48">
        <v>106.89590000000001</v>
      </c>
      <c r="W65" s="48">
        <v>87.9113</v>
      </c>
      <c r="X65" s="48">
        <v>101.156</v>
      </c>
      <c r="Y65" s="48">
        <v>94.3121</v>
      </c>
      <c r="Z65" s="48">
        <v>107.2312</v>
      </c>
      <c r="AA65" s="48">
        <v>97.76870000000001</v>
      </c>
      <c r="AB65" s="48">
        <v>99.7167</v>
      </c>
      <c r="AC65" s="48">
        <v>94.8647</v>
      </c>
      <c r="AD65" s="48">
        <v>99.81490000000001</v>
      </c>
      <c r="AE65" s="48">
        <v>94.5583</v>
      </c>
      <c r="AF65" s="48">
        <v>87.34790000000001</v>
      </c>
      <c r="AG65" s="47">
        <v>1305.0561</v>
      </c>
      <c r="AH65" s="46">
        <v>43595</v>
      </c>
      <c r="AI65" s="22">
        <f t="shared" si="1"/>
        <v>1305.0561</v>
      </c>
    </row>
    <row r="66" spans="1:35" ht="14.25">
      <c r="A66" s="45" t="s">
        <v>61</v>
      </c>
      <c r="B66" s="47">
        <v>189.5411</v>
      </c>
      <c r="C66" s="47">
        <v>254.51170000000002</v>
      </c>
      <c r="D66" s="47">
        <v>230.97050000000002</v>
      </c>
      <c r="E66" s="47">
        <v>224.4058</v>
      </c>
      <c r="F66" s="47">
        <v>213.29410000000001</v>
      </c>
      <c r="G66" s="47">
        <v>207.6724</v>
      </c>
      <c r="H66" s="47">
        <v>230.6387</v>
      </c>
      <c r="I66" s="47">
        <v>227.2975</v>
      </c>
      <c r="J66" s="47">
        <v>262.3666</v>
      </c>
      <c r="K66" s="47">
        <v>238.3931</v>
      </c>
      <c r="L66" s="47">
        <v>223.86370000000002</v>
      </c>
      <c r="M66" s="47">
        <v>187.8583</v>
      </c>
      <c r="N66" s="47">
        <v>187.9848</v>
      </c>
      <c r="O66" s="47">
        <v>2969.9017</v>
      </c>
      <c r="P66" s="52"/>
      <c r="Q66" s="22">
        <f t="shared" si="2"/>
        <v>0</v>
      </c>
      <c r="S66" s="39" t="s">
        <v>122</v>
      </c>
      <c r="T66" s="47">
        <v>80.07180000000001</v>
      </c>
      <c r="U66" s="47">
        <v>94.64070000000001</v>
      </c>
      <c r="V66" s="47">
        <v>115.11370000000001</v>
      </c>
      <c r="W66" s="47">
        <v>92.7484</v>
      </c>
      <c r="X66" s="47">
        <v>81.9101</v>
      </c>
      <c r="Y66" s="47">
        <v>70.8443</v>
      </c>
      <c r="Z66" s="47">
        <v>88.0119</v>
      </c>
      <c r="AA66" s="47">
        <v>88.59270000000001</v>
      </c>
      <c r="AB66" s="47">
        <v>97.00590000000001</v>
      </c>
      <c r="AC66" s="47">
        <v>90.3951</v>
      </c>
      <c r="AD66" s="47">
        <v>111.2634</v>
      </c>
      <c r="AE66" s="47">
        <v>93.07180000000001</v>
      </c>
      <c r="AF66" s="47">
        <v>74.10770000000001</v>
      </c>
      <c r="AG66" s="47">
        <v>1194.4481</v>
      </c>
      <c r="AH66" s="46">
        <v>43580</v>
      </c>
      <c r="AI66" s="22">
        <f t="shared" si="1"/>
        <v>1194.4481</v>
      </c>
    </row>
    <row r="67" spans="1:35" ht="14.25">
      <c r="A67" s="45" t="s">
        <v>62</v>
      </c>
      <c r="B67" s="47">
        <v>245.5205</v>
      </c>
      <c r="C67" s="47">
        <v>257.8485</v>
      </c>
      <c r="D67" s="47">
        <v>290.2188</v>
      </c>
      <c r="E67" s="47">
        <v>265.5437</v>
      </c>
      <c r="F67" s="47">
        <v>262.6127</v>
      </c>
      <c r="G67" s="47">
        <v>268.1005</v>
      </c>
      <c r="H67" s="47">
        <v>277.6764</v>
      </c>
      <c r="I67" s="47">
        <v>272.4259</v>
      </c>
      <c r="J67" s="47">
        <v>260.1182</v>
      </c>
      <c r="K67" s="47">
        <v>390.8816</v>
      </c>
      <c r="L67" s="47">
        <v>371.0536</v>
      </c>
      <c r="M67" s="47">
        <v>317.981</v>
      </c>
      <c r="N67" s="47">
        <v>301.11830000000003</v>
      </c>
      <c r="O67" s="47">
        <v>3832.9002000000005</v>
      </c>
      <c r="P67" s="52"/>
      <c r="Q67" s="22">
        <f t="shared" si="2"/>
        <v>0</v>
      </c>
      <c r="S67" s="39" t="s">
        <v>30</v>
      </c>
      <c r="T67" s="47">
        <v>223.84820000000002</v>
      </c>
      <c r="U67" s="47">
        <v>261.9123</v>
      </c>
      <c r="V67" s="47">
        <v>256.403</v>
      </c>
      <c r="W67" s="47">
        <v>276.58070000000004</v>
      </c>
      <c r="X67" s="47">
        <v>250.3495</v>
      </c>
      <c r="Y67" s="47">
        <v>259.5591</v>
      </c>
      <c r="Z67" s="47">
        <v>256.77750000000003</v>
      </c>
      <c r="AA67" s="47">
        <v>257.6125</v>
      </c>
      <c r="AB67" s="47">
        <v>251.89780000000002</v>
      </c>
      <c r="AC67" s="47">
        <v>238.09910000000002</v>
      </c>
      <c r="AD67" s="47">
        <v>239.53810000000001</v>
      </c>
      <c r="AE67" s="47">
        <v>239.21900000000002</v>
      </c>
      <c r="AF67" s="47">
        <v>262.9057</v>
      </c>
      <c r="AG67" s="47">
        <v>3345.5713000000005</v>
      </c>
      <c r="AH67" s="46">
        <v>43580</v>
      </c>
      <c r="AI67" s="22">
        <f t="shared" si="1"/>
        <v>3345.5713000000005</v>
      </c>
    </row>
    <row r="68" spans="1:35" ht="14.25">
      <c r="A68" s="45" t="s">
        <v>64</v>
      </c>
      <c r="B68" s="47">
        <v>194.41910000000001</v>
      </c>
      <c r="C68" s="47">
        <v>172.0538</v>
      </c>
      <c r="D68" s="47">
        <v>183.4959</v>
      </c>
      <c r="E68" s="47">
        <v>179.0372</v>
      </c>
      <c r="F68" s="47">
        <v>171.8295</v>
      </c>
      <c r="G68" s="47">
        <v>174.461</v>
      </c>
      <c r="H68" s="47">
        <v>176.97580000000002</v>
      </c>
      <c r="I68" s="47">
        <v>187.04090000000002</v>
      </c>
      <c r="J68" s="47">
        <v>204.1087</v>
      </c>
      <c r="K68" s="47">
        <v>350.1796</v>
      </c>
      <c r="L68" s="47">
        <v>322.7567</v>
      </c>
      <c r="M68" s="47">
        <v>330.6832</v>
      </c>
      <c r="N68" s="47">
        <v>299.3895</v>
      </c>
      <c r="O68" s="47">
        <v>2998.1433999999995</v>
      </c>
      <c r="P68" s="52">
        <v>43588</v>
      </c>
      <c r="Q68" s="22">
        <f t="shared" si="2"/>
        <v>2998.1433999999995</v>
      </c>
      <c r="S68" s="39" t="s">
        <v>123</v>
      </c>
      <c r="T68" s="47">
        <v>144.7304</v>
      </c>
      <c r="U68" s="47">
        <v>161.9627</v>
      </c>
      <c r="V68" s="47">
        <v>168.952</v>
      </c>
      <c r="W68" s="47">
        <v>163.0598</v>
      </c>
      <c r="X68" s="47">
        <v>205.6047</v>
      </c>
      <c r="Y68" s="47">
        <v>173.2194</v>
      </c>
      <c r="Z68" s="47">
        <v>187.0718</v>
      </c>
      <c r="AA68" s="47">
        <v>204.4071</v>
      </c>
      <c r="AB68" s="47">
        <v>198.7844</v>
      </c>
      <c r="AC68" s="47">
        <v>188.5149</v>
      </c>
      <c r="AD68" s="47">
        <v>208.0778</v>
      </c>
      <c r="AE68" s="47">
        <v>186.0478</v>
      </c>
      <c r="AF68" s="47">
        <v>171.5688</v>
      </c>
      <c r="AG68" s="47">
        <v>2412.3189</v>
      </c>
      <c r="AH68" s="46">
        <v>43600</v>
      </c>
      <c r="AI68" s="22">
        <f t="shared" si="1"/>
        <v>2412.3189</v>
      </c>
    </row>
    <row r="69" spans="1:35" ht="14.25">
      <c r="A69" s="45" t="s">
        <v>66</v>
      </c>
      <c r="B69" s="47">
        <v>250.78040000000001</v>
      </c>
      <c r="C69" s="47">
        <v>264.9328</v>
      </c>
      <c r="D69" s="47">
        <v>275.445</v>
      </c>
      <c r="E69" s="47">
        <v>249.4267</v>
      </c>
      <c r="F69" s="47">
        <v>234.506</v>
      </c>
      <c r="G69" s="47">
        <v>267.824</v>
      </c>
      <c r="H69" s="47">
        <v>263.2009</v>
      </c>
      <c r="I69" s="47">
        <v>238.8109</v>
      </c>
      <c r="J69" s="47">
        <v>272.2499</v>
      </c>
      <c r="K69" s="47">
        <v>282.69300000000004</v>
      </c>
      <c r="L69" s="47">
        <v>281.2158</v>
      </c>
      <c r="M69" s="47">
        <v>286.4476</v>
      </c>
      <c r="N69" s="47">
        <v>271.7543</v>
      </c>
      <c r="O69" s="47">
        <v>3488.4559000000004</v>
      </c>
      <c r="P69" s="52">
        <v>43557</v>
      </c>
      <c r="Q69" s="22">
        <f t="shared" si="2"/>
        <v>3488.4559000000004</v>
      </c>
      <c r="S69" s="39" t="s">
        <v>98</v>
      </c>
      <c r="T69" s="47">
        <v>141.3142</v>
      </c>
      <c r="U69" s="47">
        <v>131.9999</v>
      </c>
      <c r="V69" s="47">
        <v>141.7485</v>
      </c>
      <c r="W69" s="47">
        <v>115.8399</v>
      </c>
      <c r="X69" s="47">
        <v>120.8742</v>
      </c>
      <c r="Y69" s="47">
        <v>124.49140000000001</v>
      </c>
      <c r="Z69" s="47">
        <v>105.8799</v>
      </c>
      <c r="AA69" s="47">
        <v>119.45710000000001</v>
      </c>
      <c r="AB69" s="47">
        <v>125.0685</v>
      </c>
      <c r="AC69" s="47">
        <v>124.55420000000001</v>
      </c>
      <c r="AD69" s="47">
        <v>100.65140000000001</v>
      </c>
      <c r="AE69" s="47">
        <v>83.164</v>
      </c>
      <c r="AF69" s="47">
        <v>90.55420000000001</v>
      </c>
      <c r="AG69" s="47">
        <v>1530.6453</v>
      </c>
      <c r="AH69" s="46">
        <v>43563</v>
      </c>
      <c r="AI69" s="22">
        <f t="shared" si="1"/>
        <v>1530.6453</v>
      </c>
    </row>
    <row r="70" spans="1:252" s="41" customFormat="1" ht="14.25">
      <c r="A70" s="45" t="s">
        <v>15</v>
      </c>
      <c r="B70" s="47">
        <v>58.999900000000004</v>
      </c>
      <c r="C70" s="47">
        <v>46.6336</v>
      </c>
      <c r="D70" s="47">
        <v>41.8604</v>
      </c>
      <c r="E70" s="47">
        <v>53.1162</v>
      </c>
      <c r="F70" s="47">
        <v>49.8662</v>
      </c>
      <c r="G70" s="47">
        <v>48.319700000000005</v>
      </c>
      <c r="H70" s="47">
        <v>39.3617</v>
      </c>
      <c r="I70" s="47">
        <v>40.9941</v>
      </c>
      <c r="J70" s="47">
        <v>47.0232</v>
      </c>
      <c r="K70" s="47">
        <v>42.805800000000005</v>
      </c>
      <c r="L70" s="47">
        <v>56.578900000000004</v>
      </c>
      <c r="M70" s="47">
        <v>50.6891</v>
      </c>
      <c r="N70" s="47">
        <v>47.1627</v>
      </c>
      <c r="O70" s="47">
        <v>626.6737999999999</v>
      </c>
      <c r="P70" s="52"/>
      <c r="Q70" s="22">
        <f t="shared" si="2"/>
        <v>0</v>
      </c>
      <c r="R70" s="27"/>
      <c r="S70" s="39" t="s">
        <v>124</v>
      </c>
      <c r="T70" s="47">
        <v>312.3711</v>
      </c>
      <c r="U70" s="47">
        <v>369.95340000000004</v>
      </c>
      <c r="V70" s="47">
        <v>355.8142</v>
      </c>
      <c r="W70" s="47">
        <v>344.9426</v>
      </c>
      <c r="X70" s="47">
        <v>350.80830000000003</v>
      </c>
      <c r="Y70" s="47">
        <v>380.80830000000003</v>
      </c>
      <c r="Z70" s="47">
        <v>385.85490000000004</v>
      </c>
      <c r="AA70" s="47">
        <v>425.8603</v>
      </c>
      <c r="AB70" s="47">
        <v>451.2884</v>
      </c>
      <c r="AC70" s="47">
        <v>212.78740000000002</v>
      </c>
      <c r="AD70" s="47">
        <v>237.244</v>
      </c>
      <c r="AE70" s="47">
        <v>187.84820000000002</v>
      </c>
      <c r="AF70" s="47">
        <v>183.037</v>
      </c>
      <c r="AG70" s="47">
        <v>4228.102100000001</v>
      </c>
      <c r="AH70" s="46">
        <v>43570</v>
      </c>
      <c r="AI70" s="22">
        <f t="shared" si="1"/>
        <v>4228.102100000001</v>
      </c>
      <c r="AJ70" s="44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</row>
    <row r="71" spans="1:35" ht="14.25">
      <c r="A71" s="45" t="s">
        <v>67</v>
      </c>
      <c r="B71" s="47">
        <v>90.1939</v>
      </c>
      <c r="C71" s="47">
        <v>86.69080000000001</v>
      </c>
      <c r="D71" s="47">
        <v>101.72720000000001</v>
      </c>
      <c r="E71" s="47">
        <v>107.41810000000001</v>
      </c>
      <c r="F71" s="47">
        <v>91.1817</v>
      </c>
      <c r="G71" s="47">
        <v>101.503</v>
      </c>
      <c r="H71" s="47">
        <v>94.70280000000001</v>
      </c>
      <c r="I71" s="47">
        <v>108.5913</v>
      </c>
      <c r="J71" s="47">
        <v>117.1717</v>
      </c>
      <c r="K71" s="47">
        <v>101.102</v>
      </c>
      <c r="L71" s="47">
        <v>107.0117</v>
      </c>
      <c r="M71" s="47">
        <v>110.61280000000001</v>
      </c>
      <c r="N71" s="47">
        <v>80.6263</v>
      </c>
      <c r="O71" s="47">
        <v>1310.9001</v>
      </c>
      <c r="P71" s="52">
        <v>43585</v>
      </c>
      <c r="Q71" s="22">
        <f t="shared" si="2"/>
        <v>1310.9001</v>
      </c>
      <c r="S71" s="39" t="s">
        <v>125</v>
      </c>
      <c r="T71" s="47">
        <v>53.912400000000005</v>
      </c>
      <c r="U71" s="47">
        <v>51.907500000000006</v>
      </c>
      <c r="V71" s="47">
        <v>44.3247</v>
      </c>
      <c r="W71" s="47">
        <v>57.813500000000005</v>
      </c>
      <c r="X71" s="47">
        <v>56.8202</v>
      </c>
      <c r="Y71" s="47">
        <v>53.2034</v>
      </c>
      <c r="Z71" s="47">
        <v>47.5212</v>
      </c>
      <c r="AA71" s="47">
        <v>63.5752</v>
      </c>
      <c r="AB71" s="47">
        <v>58.674</v>
      </c>
      <c r="AC71" s="47">
        <v>60.1161</v>
      </c>
      <c r="AD71" s="47">
        <v>56.0088</v>
      </c>
      <c r="AE71" s="47">
        <v>59.589400000000005</v>
      </c>
      <c r="AF71" s="47">
        <v>64.735</v>
      </c>
      <c r="AG71" s="47">
        <v>728.2013999999999</v>
      </c>
      <c r="AH71" s="46"/>
      <c r="AI71" s="22">
        <f t="shared" si="1"/>
        <v>0</v>
      </c>
    </row>
    <row r="72" spans="1:35" ht="14.25">
      <c r="A72" s="45" t="s">
        <v>44</v>
      </c>
      <c r="B72" s="48">
        <v>112.60340000000001</v>
      </c>
      <c r="C72" s="48">
        <v>96.4769</v>
      </c>
      <c r="D72" s="48">
        <v>85.3275</v>
      </c>
      <c r="E72" s="48">
        <v>89.931</v>
      </c>
      <c r="F72" s="48">
        <v>69.5517</v>
      </c>
      <c r="G72" s="48">
        <v>67.94250000000001</v>
      </c>
      <c r="H72" s="48">
        <v>69.0643</v>
      </c>
      <c r="I72" s="48">
        <v>92.9929</v>
      </c>
      <c r="J72" s="48">
        <v>64.66080000000001</v>
      </c>
      <c r="K72" s="48">
        <v>63.8158</v>
      </c>
      <c r="L72" s="48">
        <v>79.8336</v>
      </c>
      <c r="M72" s="48">
        <v>53.823600000000006</v>
      </c>
      <c r="N72" s="48">
        <v>72.31750000000001</v>
      </c>
      <c r="O72" s="47">
        <v>1050.2552</v>
      </c>
      <c r="P72" s="52">
        <v>43600</v>
      </c>
      <c r="Q72" s="22">
        <f t="shared" si="2"/>
        <v>1050.2552</v>
      </c>
      <c r="S72" s="39" t="s">
        <v>126</v>
      </c>
      <c r="T72" s="47">
        <v>471.74980000000005</v>
      </c>
      <c r="U72" s="47">
        <v>513.7617</v>
      </c>
      <c r="V72" s="47">
        <v>485.32120000000003</v>
      </c>
      <c r="W72" s="47">
        <v>518.2736</v>
      </c>
      <c r="X72" s="47">
        <v>503.33910000000003</v>
      </c>
      <c r="Y72" s="47">
        <v>459.52360000000004</v>
      </c>
      <c r="Z72" s="47">
        <v>528.2618</v>
      </c>
      <c r="AA72" s="47">
        <v>530.8987000000001</v>
      </c>
      <c r="AB72" s="47">
        <v>498.94030000000004</v>
      </c>
      <c r="AC72" s="47">
        <v>514.7443000000001</v>
      </c>
      <c r="AD72" s="47">
        <v>494.8133</v>
      </c>
      <c r="AE72" s="47">
        <v>436.1249</v>
      </c>
      <c r="AF72" s="47">
        <v>415.0246</v>
      </c>
      <c r="AG72" s="47">
        <v>6456.848199999999</v>
      </c>
      <c r="AH72" s="46">
        <v>43556</v>
      </c>
      <c r="AI72" s="22">
        <f t="shared" si="1"/>
        <v>6456.848199999999</v>
      </c>
    </row>
    <row r="73" spans="1:35" ht="14.25">
      <c r="A73" s="45" t="s">
        <v>68</v>
      </c>
      <c r="B73" s="47">
        <v>205.5218</v>
      </c>
      <c r="C73" s="47">
        <v>214.61010000000002</v>
      </c>
      <c r="D73" s="47">
        <v>210.83870000000002</v>
      </c>
      <c r="E73" s="47">
        <v>196.2761</v>
      </c>
      <c r="F73" s="47">
        <v>212.3972</v>
      </c>
      <c r="G73" s="47">
        <v>208.9755</v>
      </c>
      <c r="H73" s="47">
        <v>207.8249</v>
      </c>
      <c r="I73" s="47">
        <v>208.0103</v>
      </c>
      <c r="J73" s="47">
        <v>198.043</v>
      </c>
      <c r="K73" s="47">
        <v>225.5754</v>
      </c>
      <c r="L73" s="47">
        <v>235.9864</v>
      </c>
      <c r="M73" s="47">
        <v>218.7621</v>
      </c>
      <c r="N73" s="47">
        <v>195.2088</v>
      </c>
      <c r="O73" s="47">
        <v>2851.8386</v>
      </c>
      <c r="P73" s="52">
        <v>43584</v>
      </c>
      <c r="Q73" s="22">
        <f t="shared" si="2"/>
        <v>2851.8386</v>
      </c>
      <c r="S73" s="39" t="s">
        <v>127</v>
      </c>
      <c r="T73" s="47">
        <v>603.7565000000001</v>
      </c>
      <c r="U73" s="47">
        <v>624.5507</v>
      </c>
      <c r="V73" s="47">
        <v>621.4938000000001</v>
      </c>
      <c r="W73" s="47">
        <v>643.4641</v>
      </c>
      <c r="X73" s="47">
        <v>612.0594</v>
      </c>
      <c r="Y73" s="47">
        <v>649.8747000000001</v>
      </c>
      <c r="Z73" s="47">
        <v>621.2022000000001</v>
      </c>
      <c r="AA73" s="47">
        <v>590.6777000000001</v>
      </c>
      <c r="AB73" s="47">
        <v>700.9187000000001</v>
      </c>
      <c r="AC73" s="47">
        <v>682.1717</v>
      </c>
      <c r="AD73" s="47">
        <v>766.2989</v>
      </c>
      <c r="AE73" s="47">
        <v>734.5373000000001</v>
      </c>
      <c r="AF73" s="47">
        <v>694.6497</v>
      </c>
      <c r="AG73" s="47">
        <v>8667.6136</v>
      </c>
      <c r="AH73" s="46">
        <v>43570</v>
      </c>
      <c r="AI73" s="22">
        <f t="shared" si="1"/>
        <v>8667.6136</v>
      </c>
    </row>
    <row r="74" spans="1:35" ht="14.25">
      <c r="A74" s="45" t="s">
        <v>16</v>
      </c>
      <c r="B74" s="47">
        <v>103.7848</v>
      </c>
      <c r="C74" s="47">
        <v>110.99990000000001</v>
      </c>
      <c r="D74" s="47">
        <v>87.2732</v>
      </c>
      <c r="E74" s="47">
        <v>94.1623</v>
      </c>
      <c r="F74" s="47">
        <v>92.6828</v>
      </c>
      <c r="G74" s="47">
        <v>104.57140000000001</v>
      </c>
      <c r="H74" s="47">
        <v>81.7843</v>
      </c>
      <c r="I74" s="47">
        <v>95.7677</v>
      </c>
      <c r="J74" s="47">
        <v>78.7499</v>
      </c>
      <c r="K74" s="47">
        <v>86.4551</v>
      </c>
      <c r="L74" s="47">
        <v>72.35640000000001</v>
      </c>
      <c r="M74" s="47">
        <v>96.13260000000001</v>
      </c>
      <c r="N74" s="47">
        <v>88.4453</v>
      </c>
      <c r="O74" s="47">
        <v>1204.1249000000003</v>
      </c>
      <c r="P74" s="52">
        <v>43588</v>
      </c>
      <c r="Q74" s="22">
        <f aca="true" t="shared" si="3" ref="Q74:Q80">IF(P74&lt;&gt;0,O74,0)</f>
        <v>1204.1249000000003</v>
      </c>
      <c r="S74" s="39" t="s">
        <v>129</v>
      </c>
      <c r="T74" s="47">
        <v>171.1867</v>
      </c>
      <c r="U74" s="47">
        <v>179.4096</v>
      </c>
      <c r="V74" s="47">
        <v>147.2107</v>
      </c>
      <c r="W74" s="47">
        <v>194.3373</v>
      </c>
      <c r="X74" s="47">
        <v>163.6505</v>
      </c>
      <c r="Y74" s="47">
        <v>167.42190000000002</v>
      </c>
      <c r="Z74" s="47">
        <v>172.1026</v>
      </c>
      <c r="AA74" s="47">
        <v>166.5881</v>
      </c>
      <c r="AB74" s="47">
        <v>175.8366</v>
      </c>
      <c r="AC74" s="47">
        <v>184.92010000000002</v>
      </c>
      <c r="AD74" s="47">
        <v>165.77880000000002</v>
      </c>
      <c r="AE74" s="47">
        <v>180.69230000000002</v>
      </c>
      <c r="AF74" s="47">
        <v>146.2671</v>
      </c>
      <c r="AG74" s="47">
        <v>2228.5461</v>
      </c>
      <c r="AH74" s="46"/>
      <c r="AI74" s="22">
        <f aca="true" t="shared" si="4" ref="AI74:AI79">IF(AH74&lt;&gt;0,AG74,0)</f>
        <v>0</v>
      </c>
    </row>
    <row r="75" spans="1:35" ht="14.25">
      <c r="A75" s="45" t="s">
        <v>69</v>
      </c>
      <c r="B75" s="47">
        <v>107.94470000000001</v>
      </c>
      <c r="C75" s="47">
        <v>126.0429</v>
      </c>
      <c r="D75" s="47">
        <v>118.53370000000001</v>
      </c>
      <c r="E75" s="47">
        <v>105.23920000000001</v>
      </c>
      <c r="F75" s="47">
        <v>101.4333</v>
      </c>
      <c r="G75" s="47">
        <v>120.7181</v>
      </c>
      <c r="H75" s="47">
        <v>102.083</v>
      </c>
      <c r="I75" s="47">
        <v>106.211</v>
      </c>
      <c r="J75" s="47">
        <v>123.7444</v>
      </c>
      <c r="K75" s="47">
        <v>114.03200000000001</v>
      </c>
      <c r="L75" s="47">
        <v>120.85180000000001</v>
      </c>
      <c r="M75" s="47">
        <v>114.7586</v>
      </c>
      <c r="N75" s="47">
        <v>143.73770000000002</v>
      </c>
      <c r="O75" s="47">
        <v>1519.6309000000003</v>
      </c>
      <c r="P75" s="52"/>
      <c r="Q75" s="22">
        <f t="shared" si="3"/>
        <v>0</v>
      </c>
      <c r="S75" s="39" t="s">
        <v>130</v>
      </c>
      <c r="T75" s="47">
        <v>349.8921</v>
      </c>
      <c r="U75" s="47">
        <v>329.68850000000003</v>
      </c>
      <c r="V75" s="47">
        <v>288.1556</v>
      </c>
      <c r="W75" s="47">
        <v>331.934</v>
      </c>
      <c r="X75" s="47">
        <v>293.48060000000004</v>
      </c>
      <c r="Y75" s="47">
        <v>318.47290000000004</v>
      </c>
      <c r="Z75" s="47">
        <v>301.0305</v>
      </c>
      <c r="AA75" s="47">
        <v>330.8533</v>
      </c>
      <c r="AB75" s="47">
        <v>327.91</v>
      </c>
      <c r="AC75" s="47">
        <v>357.9325</v>
      </c>
      <c r="AD75" s="47">
        <v>359.66380000000004</v>
      </c>
      <c r="AE75" s="47">
        <v>313.1506</v>
      </c>
      <c r="AF75" s="47">
        <v>306.52770000000004</v>
      </c>
      <c r="AG75" s="47">
        <v>4253.141099999999</v>
      </c>
      <c r="AH75" s="46"/>
      <c r="AI75" s="22">
        <f t="shared" si="4"/>
        <v>0</v>
      </c>
    </row>
    <row r="76" spans="1:35" ht="14.25">
      <c r="A76" s="45" t="s">
        <v>70</v>
      </c>
      <c r="B76" s="47">
        <v>517.2681</v>
      </c>
      <c r="C76" s="47">
        <v>569.2315</v>
      </c>
      <c r="D76" s="47">
        <v>610.201</v>
      </c>
      <c r="E76" s="47">
        <v>567.6167</v>
      </c>
      <c r="F76" s="47">
        <v>595.3778</v>
      </c>
      <c r="G76" s="47">
        <v>541.7255</v>
      </c>
      <c r="H76" s="47">
        <v>553.3232</v>
      </c>
      <c r="I76" s="47">
        <v>530.3770000000001</v>
      </c>
      <c r="J76" s="47">
        <v>533.3832</v>
      </c>
      <c r="K76" s="47">
        <v>580.3518</v>
      </c>
      <c r="L76" s="47">
        <v>563.6428000000001</v>
      </c>
      <c r="M76" s="47">
        <v>505.5416</v>
      </c>
      <c r="N76" s="47">
        <v>468.1358000000001</v>
      </c>
      <c r="O76" s="47">
        <v>7227.853300000002</v>
      </c>
      <c r="P76" s="52">
        <v>43595</v>
      </c>
      <c r="Q76" s="22">
        <f t="shared" si="3"/>
        <v>7227.853300000002</v>
      </c>
      <c r="S76" s="39" t="s">
        <v>19</v>
      </c>
      <c r="T76" s="47">
        <v>50.394000000000005</v>
      </c>
      <c r="U76" s="47">
        <v>65.4588</v>
      </c>
      <c r="V76" s="47">
        <v>67.1235</v>
      </c>
      <c r="W76" s="47">
        <v>67.4435</v>
      </c>
      <c r="X76" s="47">
        <v>75.5712</v>
      </c>
      <c r="Y76" s="47">
        <v>58.3609</v>
      </c>
      <c r="Z76" s="47">
        <v>69.3231</v>
      </c>
      <c r="AA76" s="47">
        <v>87.8644</v>
      </c>
      <c r="AB76" s="47">
        <v>75.39580000000001</v>
      </c>
      <c r="AC76" s="47">
        <v>70.3283</v>
      </c>
      <c r="AD76" s="47">
        <v>84.592</v>
      </c>
      <c r="AE76" s="47">
        <v>69.65610000000001</v>
      </c>
      <c r="AF76" s="47">
        <v>66.449</v>
      </c>
      <c r="AG76" s="47">
        <v>911.3495</v>
      </c>
      <c r="AH76" s="46">
        <v>43605</v>
      </c>
      <c r="AI76" s="22">
        <f t="shared" si="4"/>
        <v>911.3495</v>
      </c>
    </row>
    <row r="77" spans="1:35" ht="14.25">
      <c r="A77" s="45" t="s">
        <v>128</v>
      </c>
      <c r="B77" s="47">
        <v>611.9145</v>
      </c>
      <c r="C77" s="47">
        <v>673.7667</v>
      </c>
      <c r="D77" s="47">
        <v>620.7838</v>
      </c>
      <c r="E77" s="47">
        <v>643.71</v>
      </c>
      <c r="F77" s="47">
        <v>610.3918</v>
      </c>
      <c r="G77" s="47">
        <v>614.0056000000001</v>
      </c>
      <c r="H77" s="47">
        <v>558.2669000000001</v>
      </c>
      <c r="I77" s="47">
        <v>571.3465</v>
      </c>
      <c r="J77" s="47">
        <v>554.1988</v>
      </c>
      <c r="K77" s="47">
        <v>592.7442</v>
      </c>
      <c r="L77" s="47">
        <v>541.7045</v>
      </c>
      <c r="M77" s="47">
        <v>532.0244</v>
      </c>
      <c r="N77" s="47">
        <v>544.3915000000001</v>
      </c>
      <c r="O77" s="47">
        <v>7732.107099999999</v>
      </c>
      <c r="P77" s="52">
        <v>43600</v>
      </c>
      <c r="Q77" s="22">
        <f t="shared" si="3"/>
        <v>7732.107099999999</v>
      </c>
      <c r="S77" s="39" t="s">
        <v>131</v>
      </c>
      <c r="T77" s="47">
        <v>277.0717</v>
      </c>
      <c r="U77" s="47">
        <v>305.8801</v>
      </c>
      <c r="V77" s="47">
        <v>315.64660000000003</v>
      </c>
      <c r="W77" s="47">
        <v>281.5987</v>
      </c>
      <c r="X77" s="47">
        <v>300.413</v>
      </c>
      <c r="Y77" s="47">
        <v>298.6406</v>
      </c>
      <c r="Z77" s="47">
        <v>296.50890000000004</v>
      </c>
      <c r="AA77" s="47">
        <v>302.1221</v>
      </c>
      <c r="AB77" s="47">
        <v>312.7724</v>
      </c>
      <c r="AC77" s="47">
        <v>321.9999</v>
      </c>
      <c r="AD77" s="47">
        <v>298.73650000000004</v>
      </c>
      <c r="AE77" s="47">
        <v>277.7323</v>
      </c>
      <c r="AF77" s="47">
        <v>281.958</v>
      </c>
      <c r="AG77" s="47">
        <v>3944.0567000000005</v>
      </c>
      <c r="AH77" s="46">
        <v>43605</v>
      </c>
      <c r="AI77" s="22">
        <f t="shared" si="4"/>
        <v>3944.0567000000005</v>
      </c>
    </row>
    <row r="78" spans="1:35" ht="14.25">
      <c r="A78" s="45" t="s">
        <v>71</v>
      </c>
      <c r="B78" s="47">
        <v>138.60660000000001</v>
      </c>
      <c r="C78" s="47">
        <v>155.9181</v>
      </c>
      <c r="D78" s="47">
        <v>171.2054</v>
      </c>
      <c r="E78" s="47">
        <v>154.40640000000002</v>
      </c>
      <c r="F78" s="47">
        <v>177.6559</v>
      </c>
      <c r="G78" s="47">
        <v>163.37800000000001</v>
      </c>
      <c r="H78" s="47">
        <v>149.06050000000002</v>
      </c>
      <c r="I78" s="47">
        <v>155.5651</v>
      </c>
      <c r="J78" s="47">
        <v>145.8993</v>
      </c>
      <c r="K78" s="47">
        <v>162.7142</v>
      </c>
      <c r="L78" s="47">
        <v>172.25390000000002</v>
      </c>
      <c r="M78" s="47">
        <v>153.094</v>
      </c>
      <c r="N78" s="47">
        <v>169.00300000000001</v>
      </c>
      <c r="O78" s="47">
        <v>2079.5878000000002</v>
      </c>
      <c r="P78" s="52">
        <v>43605</v>
      </c>
      <c r="Q78" s="22">
        <f t="shared" si="3"/>
        <v>2079.5878000000002</v>
      </c>
      <c r="S78" s="39" t="s">
        <v>132</v>
      </c>
      <c r="T78" s="47">
        <v>2248.7506000000003</v>
      </c>
      <c r="U78" s="47">
        <v>2375.8279</v>
      </c>
      <c r="V78" s="47">
        <v>2609.8515</v>
      </c>
      <c r="W78" s="47">
        <v>2678.4373</v>
      </c>
      <c r="X78" s="47">
        <v>2688.6504</v>
      </c>
      <c r="Y78" s="47">
        <v>2620.2421</v>
      </c>
      <c r="Z78" s="47">
        <v>2613.4558</v>
      </c>
      <c r="AA78" s="47">
        <v>2499.9618</v>
      </c>
      <c r="AB78" s="47">
        <v>2669.0028</v>
      </c>
      <c r="AC78" s="47">
        <v>3048.4987</v>
      </c>
      <c r="AD78" s="47">
        <v>2942.1361</v>
      </c>
      <c r="AE78" s="47">
        <v>2831.0617</v>
      </c>
      <c r="AF78" s="47">
        <v>2568.9481</v>
      </c>
      <c r="AG78" s="47">
        <v>34991.2612</v>
      </c>
      <c r="AH78" s="46">
        <v>43552</v>
      </c>
      <c r="AI78" s="22">
        <f t="shared" si="4"/>
        <v>34991.2612</v>
      </c>
    </row>
    <row r="79" spans="1:35" ht="14.25">
      <c r="A79" s="45" t="s">
        <v>119</v>
      </c>
      <c r="B79" s="47">
        <v>517.2998</v>
      </c>
      <c r="C79" s="47">
        <v>549.0292000000001</v>
      </c>
      <c r="D79" s="47">
        <v>556.4527</v>
      </c>
      <c r="E79" s="47">
        <v>541.4586</v>
      </c>
      <c r="F79" s="47">
        <v>548.9468</v>
      </c>
      <c r="G79" s="47">
        <v>533.2174</v>
      </c>
      <c r="H79" s="47">
        <v>568.9764</v>
      </c>
      <c r="I79" s="47">
        <v>530.9881</v>
      </c>
      <c r="J79" s="47">
        <v>561.1528000000001</v>
      </c>
      <c r="K79" s="47">
        <v>542.4646</v>
      </c>
      <c r="L79" s="47">
        <v>562.7823000000001</v>
      </c>
      <c r="M79" s="47">
        <v>488.6764</v>
      </c>
      <c r="N79" s="47">
        <v>404.42350000000005</v>
      </c>
      <c r="O79" s="47">
        <v>7038.103700000001</v>
      </c>
      <c r="P79" s="52">
        <v>43567</v>
      </c>
      <c r="Q79" s="22">
        <f t="shared" si="3"/>
        <v>7038.103700000001</v>
      </c>
      <c r="S79" s="39" t="s">
        <v>134</v>
      </c>
      <c r="T79" s="47">
        <v>1093.8092000000001</v>
      </c>
      <c r="U79" s="47">
        <v>1130.6188</v>
      </c>
      <c r="V79" s="47">
        <v>1157.6009000000001</v>
      </c>
      <c r="W79" s="47">
        <v>1222.5235</v>
      </c>
      <c r="X79" s="47">
        <v>1182.7557000000002</v>
      </c>
      <c r="Y79" s="47">
        <v>1189.5456000000001</v>
      </c>
      <c r="Z79" s="47">
        <v>1212.8947</v>
      </c>
      <c r="AA79" s="47">
        <v>1180.9088000000002</v>
      </c>
      <c r="AB79" s="47">
        <v>1242.2468000000001</v>
      </c>
      <c r="AC79" s="47">
        <v>1577.1616000000001</v>
      </c>
      <c r="AD79" s="47">
        <v>1559.1402</v>
      </c>
      <c r="AE79" s="47">
        <v>1388.9775</v>
      </c>
      <c r="AF79" s="47">
        <v>1369.1144000000002</v>
      </c>
      <c r="AG79" s="47">
        <v>16765.5424</v>
      </c>
      <c r="AH79" s="46">
        <v>43559</v>
      </c>
      <c r="AI79" s="22">
        <f t="shared" si="4"/>
        <v>16765.5424</v>
      </c>
    </row>
    <row r="80" spans="1:35" ht="14.25">
      <c r="A80" s="45" t="s">
        <v>72</v>
      </c>
      <c r="B80" s="47">
        <v>4357.8803</v>
      </c>
      <c r="C80" s="47">
        <v>4469.2523</v>
      </c>
      <c r="D80" s="47">
        <v>4647.173</v>
      </c>
      <c r="E80" s="47">
        <v>4533.6634</v>
      </c>
      <c r="F80" s="47">
        <v>4400.5274</v>
      </c>
      <c r="G80" s="47">
        <v>4396.1466</v>
      </c>
      <c r="H80" s="47">
        <v>4302.9948</v>
      </c>
      <c r="I80" s="47">
        <v>4303.2487</v>
      </c>
      <c r="J80" s="47">
        <v>4235.242200000001</v>
      </c>
      <c r="K80" s="47">
        <v>4453.8527</v>
      </c>
      <c r="L80" s="47">
        <v>4329.3558</v>
      </c>
      <c r="M80" s="47">
        <v>4203.96942</v>
      </c>
      <c r="N80" s="47">
        <v>3749.5099</v>
      </c>
      <c r="O80" s="47">
        <v>57582.08372</v>
      </c>
      <c r="P80" s="52">
        <v>43584</v>
      </c>
      <c r="Q80" s="22">
        <f t="shared" si="3"/>
        <v>57582.08372</v>
      </c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49"/>
      <c r="AI80" s="51"/>
    </row>
    <row r="81" spans="1:35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24">
        <f>SUM(Q10:Q80)</f>
        <v>361069.05833</v>
      </c>
      <c r="AI81" s="4">
        <f>SUM(AI10:AI80)</f>
        <v>467721.92741</v>
      </c>
    </row>
    <row r="82" spans="1:33" ht="12.75">
      <c r="A82" s="3"/>
      <c r="B82" s="24">
        <f>SUM(B10:B80)</f>
        <v>33787.5485</v>
      </c>
      <c r="C82" s="24">
        <f aca="true" t="shared" si="5" ref="C82:O82">SUM(C10:C80)</f>
        <v>35381.712700000004</v>
      </c>
      <c r="D82" s="24">
        <f t="shared" si="5"/>
        <v>35805.84560000001</v>
      </c>
      <c r="E82" s="24">
        <f t="shared" si="5"/>
        <v>34762.736600000004</v>
      </c>
      <c r="F82" s="24">
        <f t="shared" si="5"/>
        <v>33971.89980000001</v>
      </c>
      <c r="G82" s="24">
        <f t="shared" si="5"/>
        <v>33129.92340000001</v>
      </c>
      <c r="H82" s="24">
        <f t="shared" si="5"/>
        <v>32760.927999999996</v>
      </c>
      <c r="I82" s="24">
        <f t="shared" si="5"/>
        <v>32639.712099999997</v>
      </c>
      <c r="J82" s="24">
        <f t="shared" si="5"/>
        <v>32983.3453</v>
      </c>
      <c r="K82" s="24">
        <f t="shared" si="5"/>
        <v>34591.57771000001</v>
      </c>
      <c r="L82" s="24">
        <f t="shared" si="5"/>
        <v>32332.075770000007</v>
      </c>
      <c r="M82" s="24">
        <f t="shared" si="5"/>
        <v>29789.414139999997</v>
      </c>
      <c r="N82" s="24">
        <f t="shared" si="5"/>
        <v>27172.053000000007</v>
      </c>
      <c r="O82" s="24">
        <f t="shared" si="5"/>
        <v>436243.5791199999</v>
      </c>
      <c r="P82" s="49"/>
      <c r="Q82" s="3"/>
      <c r="T82" s="2">
        <f>SUM(T10:T81)</f>
        <v>38651.291699999994</v>
      </c>
      <c r="U82" s="2">
        <f aca="true" t="shared" si="6" ref="U82:AG82">SUM(U10:U81)</f>
        <v>40546.12230000002</v>
      </c>
      <c r="V82" s="2">
        <f t="shared" si="6"/>
        <v>40626.93719999999</v>
      </c>
      <c r="W82" s="2">
        <f t="shared" si="6"/>
        <v>40249.7593</v>
      </c>
      <c r="X82" s="2">
        <f t="shared" si="6"/>
        <v>39006.6275</v>
      </c>
      <c r="Y82" s="2">
        <f t="shared" si="6"/>
        <v>38750.0121</v>
      </c>
      <c r="Z82" s="2">
        <f t="shared" si="6"/>
        <v>38203.726200000005</v>
      </c>
      <c r="AA82" s="2">
        <f t="shared" si="6"/>
        <v>38855.393</v>
      </c>
      <c r="AB82" s="2">
        <f t="shared" si="6"/>
        <v>39270.63410000001</v>
      </c>
      <c r="AC82" s="2">
        <f t="shared" si="6"/>
        <v>40603.64560000001</v>
      </c>
      <c r="AD82" s="2">
        <f t="shared" si="6"/>
        <v>38895.03065000001</v>
      </c>
      <c r="AE82" s="2">
        <f t="shared" si="6"/>
        <v>36398.91007</v>
      </c>
      <c r="AF82" s="2">
        <f t="shared" si="6"/>
        <v>34039.700690000005</v>
      </c>
      <c r="AG82" s="2">
        <f t="shared" si="6"/>
        <v>512623.24781000015</v>
      </c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3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AH84" s="4"/>
    </row>
    <row r="85" spans="1:3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AG85" s="2">
        <f>AG82+O82</f>
        <v>948866.82693</v>
      </c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13" t="s">
        <v>0</v>
      </c>
      <c r="B146" s="25">
        <v>73179.37980000001</v>
      </c>
      <c r="C146" s="25">
        <v>71385.98099999999</v>
      </c>
      <c r="D146" s="25">
        <v>68538.29830000001</v>
      </c>
      <c r="E146" s="25">
        <v>69671.48760000001</v>
      </c>
      <c r="F146" s="25">
        <v>70069.5317</v>
      </c>
      <c r="G146" s="25">
        <v>71555.5199</v>
      </c>
      <c r="H146" s="25">
        <v>72528.89340000002</v>
      </c>
      <c r="I146" s="25">
        <v>73925.01820000003</v>
      </c>
      <c r="J146" s="25">
        <v>71952.68520000002</v>
      </c>
      <c r="K146" s="25">
        <v>77176.12400000001</v>
      </c>
      <c r="L146" s="25">
        <v>66253.30309999999</v>
      </c>
      <c r="M146" s="25">
        <v>56890.57020000001</v>
      </c>
      <c r="N146" s="25">
        <v>52310.73529999998</v>
      </c>
      <c r="O146" s="26">
        <v>910971.4392</v>
      </c>
      <c r="Q146" s="2">
        <f>SUM(Q10:AH80)</f>
        <v>3600160.0965499976</v>
      </c>
    </row>
    <row r="147" spans="2:17" ht="12.75">
      <c r="B147" s="28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30"/>
      <c r="P147" s="31"/>
      <c r="Q147" s="32">
        <f>Q146/O146</f>
        <v>3.9520010635147886</v>
      </c>
    </row>
    <row r="148" spans="2:16" ht="12.75">
      <c r="B148" s="28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30"/>
      <c r="P148" s="31"/>
    </row>
    <row r="149" spans="2:15" ht="12.75"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30"/>
    </row>
    <row r="150" spans="2:15" ht="12.7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30"/>
    </row>
    <row r="151" spans="2:15" ht="12.75">
      <c r="B151" s="33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30"/>
    </row>
    <row r="152" ht="12.75">
      <c r="B152" s="34"/>
    </row>
    <row r="155" ht="12.75">
      <c r="B155" s="35"/>
    </row>
  </sheetData>
  <sheetProtection/>
  <mergeCells count="1">
    <mergeCell ref="A1:AI1"/>
  </mergeCells>
  <printOptions horizontalCentered="1"/>
  <pageMargins left="0.16" right="0.17" top="0.27" bottom="0.26" header="0.23" footer="0.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ca00138</dc:creator>
  <cp:keywords/>
  <dc:description/>
  <cp:lastModifiedBy>Dumas, Kellie</cp:lastModifiedBy>
  <cp:lastPrinted>2016-04-07T18:15:00Z</cp:lastPrinted>
  <dcterms:created xsi:type="dcterms:W3CDTF">2004-12-09T14:44:45Z</dcterms:created>
  <dcterms:modified xsi:type="dcterms:W3CDTF">2019-06-13T14:01:11Z</dcterms:modified>
  <cp:category/>
  <cp:version/>
  <cp:contentType/>
  <cp:contentStatus/>
</cp:coreProperties>
</file>